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5"/>
  <workbookPr/>
  <mc:AlternateContent xmlns:mc="http://schemas.openxmlformats.org/markup-compatibility/2006">
    <mc:Choice Requires="x15">
      <x15ac:absPath xmlns:x15ac="http://schemas.microsoft.com/office/spreadsheetml/2010/11/ac" url="https://paysdelaloire.sharepoint.com/sites/groupedt2e/Documents partages/Bocage/PDL Bocage/2026/"/>
    </mc:Choice>
  </mc:AlternateContent>
  <xr:revisionPtr revIDLastSave="14" documentId="13_ncr:1_{2033EDC3-E366-44A3-B67B-6B661F6415E6}" xr6:coauthVersionLast="47" xr6:coauthVersionMax="47" xr10:uidLastSave="{D8389CDF-628E-4B24-A0A0-833DEFB252FE}"/>
  <bookViews>
    <workbookView xWindow="-110" yWindow="-110" windowWidth="19420" windowHeight="11500" xr2:uid="{00000000-000D-0000-FFFF-FFFF00000000}"/>
  </bookViews>
  <sheets>
    <sheet name="1. Localisation projet" sheetId="1" r:id="rId1"/>
    <sheet name="2. Projet haies-bosquets" sheetId="2" r:id="rId2"/>
    <sheet name="3. Projet agroforesterie" sheetId="3" r:id="rId3"/>
    <sheet name="4. Projet RNA (devis)" sheetId="4" state="hidden" r:id="rId4"/>
    <sheet name="4. Synthèse projet" sheetId="5" r:id="rId5"/>
  </sheets>
  <definedNames>
    <definedName name="_xlnm.Print_Area" localSheetId="0">'1. Localisation projet'!$A$1:$I$29</definedName>
    <definedName name="_xlnm.Print_Area" localSheetId="1">'2. Projet haies-bosquets'!$A$1:$I$33</definedName>
    <definedName name="_xlnm.Print_Area" localSheetId="2">'3. Projet agroforesterie'!$A$1:$G$25</definedName>
    <definedName name="_xlnm.Print_Area" localSheetId="3">'4. Projet RNA (devis)'!$A$2:$E$25</definedName>
    <definedName name="_xlnm.Print_Area" localSheetId="4">'4. Synthèse projet'!$A$1:$K$12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5" l="1"/>
  <c r="B9" i="5"/>
  <c r="B8" i="5"/>
  <c r="B7" i="5"/>
  <c r="I129" i="2"/>
  <c r="E24" i="3"/>
  <c r="D24" i="3"/>
  <c r="I31" i="2"/>
  <c r="I30" i="2"/>
  <c r="I29" i="2"/>
  <c r="F32" i="2"/>
  <c r="F31" i="2"/>
  <c r="F30" i="2"/>
  <c r="F29" i="2"/>
  <c r="E32" i="2"/>
  <c r="E30" i="2"/>
  <c r="E29" i="2"/>
  <c r="C2" i="5"/>
  <c r="C1" i="5"/>
  <c r="C2" i="3"/>
  <c r="C1" i="3"/>
  <c r="I126" i="2"/>
  <c r="H125" i="2"/>
  <c r="I128" i="2" s="1"/>
  <c r="C2" i="2"/>
  <c r="C1" i="2"/>
  <c r="H81" i="3"/>
  <c r="H79" i="3"/>
  <c r="G78" i="3"/>
  <c r="H82" i="3" s="1"/>
  <c r="H80" i="3" l="1"/>
  <c r="I127" i="2"/>
  <c r="H11" i="5"/>
  <c r="G11" i="5"/>
  <c r="F11" i="5"/>
  <c r="E11" i="5"/>
  <c r="E24" i="4"/>
  <c r="E23" i="4"/>
  <c r="C2" i="4"/>
  <c r="B1" i="4"/>
  <c r="H23" i="3"/>
  <c r="F23" i="3"/>
  <c r="H22" i="3"/>
  <c r="F22" i="3"/>
  <c r="H21" i="3"/>
  <c r="F21" i="3"/>
  <c r="H20" i="3"/>
  <c r="F20" i="3"/>
  <c r="H19" i="3"/>
  <c r="F19" i="3"/>
  <c r="H18" i="3"/>
  <c r="F18" i="3"/>
  <c r="H17" i="3"/>
  <c r="F17" i="3"/>
  <c r="H16" i="3"/>
  <c r="F16" i="3"/>
  <c r="H15" i="3"/>
  <c r="F15" i="3"/>
  <c r="H14" i="3"/>
  <c r="F14" i="3"/>
  <c r="H13" i="3"/>
  <c r="F13" i="3"/>
  <c r="H12" i="3"/>
  <c r="F12" i="3"/>
  <c r="I28" i="2"/>
  <c r="G28" i="2"/>
  <c r="E28" i="2"/>
  <c r="I27" i="2"/>
  <c r="E27" i="2"/>
  <c r="G27" i="2" s="1"/>
  <c r="I26" i="2"/>
  <c r="E26" i="2"/>
  <c r="G26" i="2" s="1"/>
  <c r="I25" i="2"/>
  <c r="E25" i="2"/>
  <c r="G25" i="2" s="1"/>
  <c r="I24" i="2"/>
  <c r="E24" i="2"/>
  <c r="G24" i="2" s="1"/>
  <c r="I23" i="2"/>
  <c r="E23" i="2"/>
  <c r="G23" i="2" s="1"/>
  <c r="I22" i="2"/>
  <c r="E22" i="2"/>
  <c r="G22" i="2" s="1"/>
  <c r="I21" i="2"/>
  <c r="E21" i="2"/>
  <c r="G21" i="2" s="1"/>
  <c r="I20" i="2"/>
  <c r="E20" i="2"/>
  <c r="G20" i="2" s="1"/>
  <c r="I19" i="2"/>
  <c r="D7" i="5" s="1"/>
  <c r="E19" i="2"/>
  <c r="G19" i="2" s="1"/>
  <c r="I16" i="2"/>
  <c r="E16" i="2"/>
  <c r="G16" i="2" s="1"/>
  <c r="I18" i="2"/>
  <c r="D9" i="5" s="1"/>
  <c r="G18" i="2"/>
  <c r="I17" i="2"/>
  <c r="E17" i="2"/>
  <c r="G17" i="2" s="1"/>
  <c r="I15" i="2"/>
  <c r="E15" i="2"/>
  <c r="G15" i="2" s="1"/>
  <c r="H24" i="3" l="1"/>
  <c r="D8" i="5"/>
  <c r="D10" i="5"/>
  <c r="I32" i="2"/>
  <c r="D1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GUILLOTEAU Denis</author>
  </authors>
  <commentList>
    <comment ref="G13" authorId="0" shapeId="0" xr:uid="{03C0D002-A275-4866-B05C-E78B358BCF90}">
      <text>
        <r>
          <rPr>
            <b/>
            <sz val="8"/>
            <color indexed="81"/>
            <rFont val="Tahoma"/>
            <family val="2"/>
          </rPr>
          <t xml:space="preserve">Renseigner le nom du mandataire.
pour les indivisions fournir le Mandat des co-indivisionnaires </t>
        </r>
      </text>
    </comment>
    <comment ref="G14" authorId="0" shapeId="0" xr:uid="{EE6B8B90-A034-4D0D-A0A9-A358A522AE2C}">
      <text>
        <r>
          <rPr>
            <b/>
            <sz val="8"/>
            <color indexed="81"/>
            <rFont val="Tahoma"/>
            <family val="2"/>
          </rPr>
          <t xml:space="preserve">Renseigner le nom du mandataire.
pour les indivisions fournir le Mandat des co-indivisionnaires </t>
        </r>
      </text>
    </comment>
    <comment ref="G15" authorId="0" shapeId="0" xr:uid="{D451BE03-C437-41F0-B026-BBBF5FEEC12E}">
      <text>
        <r>
          <rPr>
            <b/>
            <sz val="8"/>
            <color indexed="81"/>
            <rFont val="Tahoma"/>
            <family val="2"/>
          </rPr>
          <t xml:space="preserve">Renseigner le nom du mandataire.
pour les indivisions fournir le Mandat des co-indivisionnaires </t>
        </r>
      </text>
    </comment>
    <comment ref="G16" authorId="0" shapeId="0" xr:uid="{F96B546A-C749-4ADC-854A-3B664D073719}">
      <text>
        <r>
          <rPr>
            <b/>
            <sz val="8"/>
            <color indexed="81"/>
            <rFont val="Tahoma"/>
            <family val="2"/>
          </rPr>
          <t xml:space="preserve">Renseigner le nom du mandataire.
pour les indivisions fournir le Mandat des co-indivisionnaires </t>
        </r>
      </text>
    </comment>
    <comment ref="G17" authorId="0" shapeId="0" xr:uid="{C875E892-6D43-4303-8064-EA2DB9CC7D00}">
      <text>
        <r>
          <rPr>
            <b/>
            <sz val="8"/>
            <color indexed="81"/>
            <rFont val="Tahoma"/>
            <family val="2"/>
          </rPr>
          <t xml:space="preserve">Renseigner le nom du mandataire.
pour les indivisions fournir le Mandat des co-indivisionnaires </t>
        </r>
      </text>
    </comment>
    <comment ref="G18" authorId="0" shapeId="0" xr:uid="{16DF4066-2007-4993-9A95-2CA210E89F32}">
      <text>
        <r>
          <rPr>
            <b/>
            <sz val="8"/>
            <color indexed="81"/>
            <rFont val="Tahoma"/>
            <family val="2"/>
          </rPr>
          <t xml:space="preserve">Renseigner le nom du mandataire.
pour les indivisions fournir le Mandat des co-indivisionnaires </t>
        </r>
      </text>
    </comment>
    <comment ref="G19" authorId="0" shapeId="0" xr:uid="{5D36569E-59EC-4D3C-869A-E81B54171536}">
      <text>
        <r>
          <rPr>
            <b/>
            <sz val="8"/>
            <color indexed="81"/>
            <rFont val="Tahoma"/>
            <family val="2"/>
          </rPr>
          <t xml:space="preserve">Renseigner le nom du mandataire.
pour les indivisions fournir le Mandat des co-indivisionnaires </t>
        </r>
      </text>
    </comment>
    <comment ref="G20" authorId="0" shapeId="0" xr:uid="{3A401CE1-88D7-4F25-9FE8-0A50B78769B3}">
      <text>
        <r>
          <rPr>
            <b/>
            <sz val="8"/>
            <color indexed="81"/>
            <rFont val="Tahoma"/>
            <family val="2"/>
          </rPr>
          <t xml:space="preserve">Renseigner le nom du mandataire.
pour les indivisions fournir le Mandat des co-indivisionnaires </t>
        </r>
      </text>
    </comment>
    <comment ref="G21" authorId="0" shapeId="0" xr:uid="{25EC5E01-D098-4FD4-8A7F-C0C5771B3F98}">
      <text>
        <r>
          <rPr>
            <b/>
            <sz val="8"/>
            <color indexed="81"/>
            <rFont val="Tahoma"/>
            <family val="2"/>
          </rPr>
          <t xml:space="preserve">Renseigner le nom du mandataire.
pour les indivisions fournir le Mandat des co-indivisionnaires </t>
        </r>
      </text>
    </comment>
    <comment ref="G22" authorId="0" shapeId="0" xr:uid="{2E677262-AC54-48C5-8A75-E95C6C0942E3}">
      <text>
        <r>
          <rPr>
            <b/>
            <sz val="8"/>
            <color indexed="81"/>
            <rFont val="Tahoma"/>
            <family val="2"/>
          </rPr>
          <t xml:space="preserve">Renseigner le nom du mandataire.
pour les indivisions fournir le Mandat des co-indivisionnaires </t>
        </r>
      </text>
    </comment>
    <comment ref="G23" authorId="0" shapeId="0" xr:uid="{4E583BD1-0AA3-4157-B686-0BAADA69DC66}">
      <text>
        <r>
          <rPr>
            <b/>
            <sz val="8"/>
            <color indexed="81"/>
            <rFont val="Tahoma"/>
            <family val="2"/>
          </rPr>
          <t xml:space="preserve">Renseigner le nom du mandataire.
pour les indivisions fournir le Mandat des co-indivisionnaires </t>
        </r>
      </text>
    </comment>
    <comment ref="G24" authorId="0" shapeId="0" xr:uid="{E7BC75D7-57D7-4896-A29C-5F459C7773C3}">
      <text>
        <r>
          <rPr>
            <b/>
            <sz val="8"/>
            <color indexed="81"/>
            <rFont val="Tahoma"/>
            <family val="2"/>
          </rPr>
          <t xml:space="preserve">Renseigner le nom du mandataire.
pour les indivisions fournir le Mandat des co-indivisionnaires </t>
        </r>
      </text>
    </comment>
    <comment ref="G25" authorId="0" shapeId="0" xr:uid="{7624A2A9-BE6B-4725-9BF7-AF93B55A20BC}">
      <text>
        <r>
          <rPr>
            <b/>
            <sz val="8"/>
            <color indexed="81"/>
            <rFont val="Tahoma"/>
            <family val="2"/>
          </rPr>
          <t xml:space="preserve">Renseigner le nom du mandataire.
pour les indivisions fournir le Mandat des co-indivisionnaires </t>
        </r>
      </text>
    </comment>
    <comment ref="G26" authorId="0" shapeId="0" xr:uid="{3103BF9C-F49B-471C-8802-70E672B29D68}">
      <text>
        <r>
          <rPr>
            <b/>
            <sz val="8"/>
            <color indexed="81"/>
            <rFont val="Tahoma"/>
            <family val="2"/>
          </rPr>
          <t xml:space="preserve">Renseigner le nom du mandataire.
pour les indivisions fournir le Mandat des co-indivisionnaires </t>
        </r>
      </text>
    </comment>
    <comment ref="G27" authorId="0" shapeId="0" xr:uid="{71BD998F-1149-4C19-B265-088E3468F669}">
      <text>
        <r>
          <rPr>
            <b/>
            <sz val="8"/>
            <color indexed="81"/>
            <rFont val="Tahoma"/>
            <family val="2"/>
          </rPr>
          <t xml:space="preserve">Renseigner le nom du mandataire.
pour les indivisions fournir le Mandat des co-indivisionnaires </t>
        </r>
      </text>
    </comment>
  </commentList>
</comments>
</file>

<file path=xl/sharedStrings.xml><?xml version="1.0" encoding="utf-8"?>
<sst xmlns="http://schemas.openxmlformats.org/spreadsheetml/2006/main" count="578" uniqueCount="287">
  <si>
    <t>NOM DU PORTEUR :</t>
  </si>
  <si>
    <t>CAMPAGNE DE PLANTATION :</t>
  </si>
  <si>
    <t>AAP 2026 - PDL BOCAGE</t>
  </si>
  <si>
    <t>Localisation par parcelle et propriétaire (à compléter pour les projets de plantation hors acquisition de matériel)</t>
  </si>
  <si>
    <t>Objectif de ce tableau :</t>
  </si>
  <si>
    <t>Identifier la localisation des investissements et le propriétaire des parcelles pour faire le lien avec les autorisations</t>
  </si>
  <si>
    <t>Faire une ligne par haie et/ou par parcelle</t>
  </si>
  <si>
    <t>Les intitulés des colonnes entre parenthèses indiquent que la donnée n'est pas à fournir obligatoirement</t>
  </si>
  <si>
    <t>Type d'investissements</t>
  </si>
  <si>
    <t>identifiant cartographique</t>
  </si>
  <si>
    <t>Surface agricole</t>
  </si>
  <si>
    <t>Si agricole, présence sur un îlot PAC</t>
  </si>
  <si>
    <t>Commune</t>
  </si>
  <si>
    <t>(Code INSEE)</t>
  </si>
  <si>
    <t>Nom du propriétaire</t>
  </si>
  <si>
    <t>Parcelle</t>
  </si>
  <si>
    <t>Oui/Non</t>
  </si>
  <si>
    <t>Section / N°</t>
  </si>
  <si>
    <t>Nouvelle haie</t>
  </si>
  <si>
    <t>BEN1_HAIE1</t>
  </si>
  <si>
    <t xml:space="preserve">Oui </t>
  </si>
  <si>
    <t>Non</t>
  </si>
  <si>
    <t>LA FEUILLEE</t>
  </si>
  <si>
    <t>M. DUPONT</t>
  </si>
  <si>
    <t>ZA</t>
  </si>
  <si>
    <t>Exemples</t>
  </si>
  <si>
    <t>Agroforesterie</t>
  </si>
  <si>
    <t>BEN1_AGROF1</t>
  </si>
  <si>
    <t>Regarnissage haie</t>
  </si>
  <si>
    <t>BEN1_HAIE2</t>
  </si>
  <si>
    <t>Bosquet</t>
  </si>
  <si>
    <t>BEN1_BOSQ1</t>
  </si>
  <si>
    <t>Mme DUBOIS</t>
  </si>
  <si>
    <t>ZC</t>
  </si>
  <si>
    <t>BEN1_HAIE3</t>
  </si>
  <si>
    <t>Projet technico-économique haie - détail par linéaire/bosquet</t>
  </si>
  <si>
    <t>Forfait en vigueur au 01/04/2026</t>
  </si>
  <si>
    <t>Identifier chaque investissement de plantations haies/bosquets et le coût éligible afférent</t>
  </si>
  <si>
    <t>Type de travaux</t>
  </si>
  <si>
    <t>Forfait / plants</t>
  </si>
  <si>
    <t>Faire une ligne par élément planté</t>
  </si>
  <si>
    <t>Nouvelle haie à plat</t>
  </si>
  <si>
    <t>Vérifier les critères techniques des plantations (densité…)</t>
  </si>
  <si>
    <t>Nouvelle haie sur talus</t>
  </si>
  <si>
    <t>Supplément de 4,50 € par arbre sur talus</t>
  </si>
  <si>
    <t>Identifiant 
cartographique</t>
  </si>
  <si>
    <t>Nbre de rang haie 
(1= simple, 2=double...)</t>
  </si>
  <si>
    <t>Linéaire planté (ml) ou surface bosquet (ha)</t>
  </si>
  <si>
    <t>Linéaire développé (ml) *</t>
  </si>
  <si>
    <t xml:space="preserve">Nombre de plants </t>
  </si>
  <si>
    <t>Densité (plants par ml ou ha)</t>
  </si>
  <si>
    <t>Forfait</t>
  </si>
  <si>
    <r>
      <rPr>
        <sz val="11"/>
        <color theme="1"/>
        <rFont val="Calibri"/>
        <family val="2"/>
        <scheme val="minor"/>
      </rPr>
      <t>Montant présenté HT</t>
    </r>
    <r>
      <rPr>
        <b/>
        <sz val="11"/>
        <color theme="1"/>
        <rFont val="Calibri"/>
        <family val="2"/>
        <scheme val="minor"/>
      </rPr>
      <t xml:space="preserve">
base forfaits</t>
    </r>
  </si>
  <si>
    <t>Sous total</t>
  </si>
  <si>
    <t>Regarnissage</t>
  </si>
  <si>
    <t>Total</t>
  </si>
  <si>
    <t>* Nbre de rang haie X Linéaire planté</t>
  </si>
  <si>
    <t>Liste des essences au global du projet</t>
  </si>
  <si>
    <t xml:space="preserve">Détailler les essences prévues et vérifier le taux de plants labellisés
Si vous ne disposez pas des informations des plants labellisés par essence, remplissez uniquement le total de plants labellisés en bas de tableau (pour rappel, vous devez vous engager sur 50 % de plants labellisés au minimum) </t>
  </si>
  <si>
    <t>Liste des essences autorisées pour les projets de plantations de haies au 13/05/2025</t>
  </si>
  <si>
    <t xml:space="preserve">Essences prévues </t>
  </si>
  <si>
    <t>Intérêt Nectar</t>
  </si>
  <si>
    <t>Intérêt Pollen</t>
  </si>
  <si>
    <t>Nombre de plants</t>
  </si>
  <si>
    <t>Plants labellisés</t>
  </si>
  <si>
    <t>(Végétal local ou MFR)</t>
  </si>
  <si>
    <t>Erable champêtre</t>
  </si>
  <si>
    <t>Acer campestre L., 1753</t>
  </si>
  <si>
    <t>🌢🌢🌢</t>
  </si>
  <si>
    <t>❀</t>
  </si>
  <si>
    <t>Erable plane</t>
  </si>
  <si>
    <t>Acer platonoides</t>
  </si>
  <si>
    <t>Aulne glutineux</t>
  </si>
  <si>
    <t>Alnus glutinosa (L.) Gaertn., 1790</t>
  </si>
  <si>
    <t>❀❀</t>
  </si>
  <si>
    <t>Bouleau pubescent</t>
  </si>
  <si>
    <t>Betula pubescens Ehrh., 1791</t>
  </si>
  <si>
    <t xml:space="preserve">Bouleau verruqueux </t>
  </si>
  <si>
    <t xml:space="preserve">Betula verrucosa ou Betula pendula </t>
  </si>
  <si>
    <t>Charme</t>
  </si>
  <si>
    <t>Carpinus betulus L., 1753</t>
  </si>
  <si>
    <t>Chataigner</t>
  </si>
  <si>
    <t>Castanea sativa</t>
  </si>
  <si>
    <t>🌢🌢</t>
  </si>
  <si>
    <t>Cornouiller mâle</t>
  </si>
  <si>
    <t>Cornus mas L., 1753</t>
  </si>
  <si>
    <t>Cornouiller sanguin</t>
  </si>
  <si>
    <t>Cornus sanguinea L., 1753</t>
  </si>
  <si>
    <t>🌢</t>
  </si>
  <si>
    <t>Noisetier</t>
  </si>
  <si>
    <t>Corylus avellana L., 1753</t>
  </si>
  <si>
    <t>❀❀❀</t>
  </si>
  <si>
    <t>Néflier</t>
  </si>
  <si>
    <t>Crataegus germanica / Mespilus germanica</t>
  </si>
  <si>
    <t>Aubépine lisse / à 2 styles</t>
  </si>
  <si>
    <t>Crataegus laevigata (Poir.) DC., 1825</t>
  </si>
  <si>
    <t>Aubépine monogyne / à 1 style</t>
  </si>
  <si>
    <t>Crataegus monogyna Jacq., 1775</t>
  </si>
  <si>
    <t>Genêt à balai</t>
  </si>
  <si>
    <t>Cytisus scoparius (L.) Link, 1822</t>
  </si>
  <si>
    <t>Fusain d'Europe</t>
  </si>
  <si>
    <t>Euonymus europaeus L., 1753</t>
  </si>
  <si>
    <t>Hêtre</t>
  </si>
  <si>
    <t>Fagus sylvatica L., 1753</t>
  </si>
  <si>
    <t>Bourdaine</t>
  </si>
  <si>
    <t>Frangula alnus Mill., 1768
(Rhamnus frangula)</t>
  </si>
  <si>
    <t>Houx</t>
  </si>
  <si>
    <t>Ilex aquifolium L., 1753</t>
  </si>
  <si>
    <t>Génévrier commun</t>
  </si>
  <si>
    <t>Juniperus communis L., 1753</t>
  </si>
  <si>
    <t>Troène commun</t>
  </si>
  <si>
    <t>Ligustrum vulgare L., 1753</t>
  </si>
  <si>
    <t>Chèvrefeuille des bois</t>
  </si>
  <si>
    <t>Lonicera periclymenum L., 1753</t>
  </si>
  <si>
    <t>Chèvrefeuille des haies</t>
  </si>
  <si>
    <t>Lonicera xylosteum L., 1753</t>
  </si>
  <si>
    <t>Pommier sauvage</t>
  </si>
  <si>
    <t>Malus sylvestris Mill., 1768</t>
  </si>
  <si>
    <t>Mûrier blanc</t>
  </si>
  <si>
    <t>Morus alba</t>
  </si>
  <si>
    <t>Mûrier noir</t>
  </si>
  <si>
    <t>Morus nigra</t>
  </si>
  <si>
    <t>Peuplier noir</t>
  </si>
  <si>
    <t>Populus nigra</t>
  </si>
  <si>
    <t>Peuplier tremble</t>
  </si>
  <si>
    <t>Populus tremula L., 1753</t>
  </si>
  <si>
    <t>Merisier</t>
  </si>
  <si>
    <t>Prunus avium (L.) L., 1755</t>
  </si>
  <si>
    <t>Cerisier Sainte Lucie</t>
  </si>
  <si>
    <t>Prunus mahaleb L., 1753</t>
  </si>
  <si>
    <t>Prunellier</t>
  </si>
  <si>
    <t>Prunus spinosa L., 1753</t>
  </si>
  <si>
    <t>Poirier sauvage / franc</t>
  </si>
  <si>
    <t>Pyrus communis subsp. pyraster (L.) Ehrh., 1780</t>
  </si>
  <si>
    <t>Poirier à feuille en cœur</t>
  </si>
  <si>
    <t>Pyrus cordata Desv., 1818</t>
  </si>
  <si>
    <t xml:space="preserve">Chêne chevelu </t>
  </si>
  <si>
    <t>Quercus cerris</t>
  </si>
  <si>
    <t>Chêne vert</t>
  </si>
  <si>
    <t>Quercus ilex L., 1753</t>
  </si>
  <si>
    <t>Chêne rouvre / Chêne sessile</t>
  </si>
  <si>
    <t>Quercus petraea Liebl., 1784</t>
  </si>
  <si>
    <t>Chêne pubescent</t>
  </si>
  <si>
    <t>Quercus pubescens Willd., 1805</t>
  </si>
  <si>
    <t>chêne tauzin</t>
  </si>
  <si>
    <t>Quercus pyrenaica</t>
  </si>
  <si>
    <t>Chêne pédonculé</t>
  </si>
  <si>
    <t>Quercus robur L., 1753</t>
  </si>
  <si>
    <t>Nerprun purgatif</t>
  </si>
  <si>
    <t>Rhamnus cathartica L., 1753</t>
  </si>
  <si>
    <t>Groseiller à grappe</t>
  </si>
  <si>
    <t>Ribes rubrum L., 1753</t>
  </si>
  <si>
    <t>Eglantier</t>
  </si>
  <si>
    <t>Rosa canina L., 1753</t>
  </si>
  <si>
    <t>Fragon</t>
  </si>
  <si>
    <t>Ruscus aculeatus L., 1753</t>
  </si>
  <si>
    <t>Saule blanc</t>
  </si>
  <si>
    <t>Salix alba L., 1753</t>
  </si>
  <si>
    <t>Saule roux</t>
  </si>
  <si>
    <t>Salix atrocinerea Brot., 1804</t>
  </si>
  <si>
    <t>Saule marsault</t>
  </si>
  <si>
    <t>Salix caprea L., 1753</t>
  </si>
  <si>
    <t>Saule cendré</t>
  </si>
  <si>
    <t>Salix cinerea L., 1753</t>
  </si>
  <si>
    <t>Saule fragile</t>
  </si>
  <si>
    <t>Salix fragilis L., 1753</t>
  </si>
  <si>
    <t>Saule pourpre</t>
  </si>
  <si>
    <t>Salix purpurea L., 1753</t>
  </si>
  <si>
    <t>Saule à 3 étamines</t>
  </si>
  <si>
    <t>Salix triandra L., 1753</t>
  </si>
  <si>
    <t>Saule des vanniers</t>
  </si>
  <si>
    <t>Salix viminalis L., 1753</t>
  </si>
  <si>
    <t>Sureau noir</t>
  </si>
  <si>
    <t>Sambucus nigra L., 1753</t>
  </si>
  <si>
    <t>Sorbier des oiseleurs</t>
  </si>
  <si>
    <t>Sorbus aucuparia L., 1753</t>
  </si>
  <si>
    <t>Cormier</t>
  </si>
  <si>
    <t>Sorbus domestica L., 1753</t>
  </si>
  <si>
    <t>Alisier torminal</t>
  </si>
  <si>
    <t>Sorbus torminalis (L.) Crantz, 1763</t>
  </si>
  <si>
    <t>If</t>
  </si>
  <si>
    <t>Taxus baccata L., 1753</t>
  </si>
  <si>
    <t>Tilleul à petites feuilles</t>
  </si>
  <si>
    <t>Tilia cordata Mill., 1768</t>
  </si>
  <si>
    <t xml:space="preserve">Tilleul à grandes feuilles </t>
  </si>
  <si>
    <t>Tilia platyphyllos Scop., 1771</t>
  </si>
  <si>
    <t>Ajonc d'Europe</t>
  </si>
  <si>
    <t>Ulex europaeus L., 1753</t>
  </si>
  <si>
    <t>Orme lisse</t>
  </si>
  <si>
    <t>Ulmus laevis Pall., 1784</t>
  </si>
  <si>
    <t>Orme champêtre</t>
  </si>
  <si>
    <t>Ulmus minor Mill., 1768</t>
  </si>
  <si>
    <t>Viorne lantane</t>
  </si>
  <si>
    <t>Viburnum lantana L., 1753</t>
  </si>
  <si>
    <t>Viorne obier</t>
  </si>
  <si>
    <t>Viburnum opulus L., 1753</t>
  </si>
  <si>
    <t>Prunier de Damas</t>
  </si>
  <si>
    <t>Prunus domestica var. insititia (L.) Fiori &amp; Paol., 1898</t>
  </si>
  <si>
    <t>Variétés greffées des essences ci-dessus également éligibles* ainsi que les fruitiers greffés de variétés rustiques 
(dans la limite de 20%)</t>
  </si>
  <si>
    <t>Abricotier</t>
  </si>
  <si>
    <t>Prunus armeniaca</t>
  </si>
  <si>
    <t>Amandier</t>
  </si>
  <si>
    <t>Prunus dulcis</t>
  </si>
  <si>
    <t>Cerisier</t>
  </si>
  <si>
    <t>Prunus cerasus</t>
  </si>
  <si>
    <t>Cognassier</t>
  </si>
  <si>
    <t>Cydonia Oblonga</t>
  </si>
  <si>
    <t>Pêcher</t>
  </si>
  <si>
    <t>Prunus persica</t>
  </si>
  <si>
    <t>Prunier</t>
  </si>
  <si>
    <t>Prunus domestica</t>
  </si>
  <si>
    <t>Châtaigner hydride</t>
  </si>
  <si>
    <t>Castanea Sativa X Crenata</t>
  </si>
  <si>
    <t>Total de plants du projet</t>
  </si>
  <si>
    <t>nombre de plants VL ou MFR</t>
  </si>
  <si>
    <t>% de plants VL/MFR</t>
  </si>
  <si>
    <t>% de fruitiers greffés</t>
  </si>
  <si>
    <t>% de hauts-jets (information indicative)</t>
  </si>
  <si>
    <t>* Inscrire en bas de tableau les variétés des essences greffés non présentes</t>
  </si>
  <si>
    <t>Projet technico-économique agroforesterie - détail par planteur</t>
  </si>
  <si>
    <t>Identifier chaque investissement en agroforesterie et le coût éligible afférent</t>
  </si>
  <si>
    <t>Forfait arbre</t>
  </si>
  <si>
    <t xml:space="preserve">Faire une ligne par parcelle plantée </t>
  </si>
  <si>
    <t>Identifiant cartographique</t>
  </si>
  <si>
    <t>Surface du projet (ha)</t>
  </si>
  <si>
    <t>Nbre d'arbres plantés</t>
  </si>
  <si>
    <t>Densité (plants par ha)</t>
  </si>
  <si>
    <t>Montant éligible base forfaits</t>
  </si>
  <si>
    <t>Exemple</t>
  </si>
  <si>
    <t>TOTAL</t>
  </si>
  <si>
    <t>Liste des essences autorisées pour les projets agroforestiers au 13/05/2025</t>
  </si>
  <si>
    <r>
      <rPr>
        <b/>
        <sz val="11"/>
        <rFont val="Calibri"/>
        <family val="2"/>
        <scheme val="minor"/>
      </rPr>
      <t xml:space="preserve">Plants labellisés
</t>
    </r>
    <r>
      <rPr>
        <b/>
        <sz val="8"/>
        <rFont val="Calibri"/>
        <family val="2"/>
        <scheme val="minor"/>
      </rPr>
      <t>(Végétal local ou MFR)</t>
    </r>
  </si>
  <si>
    <t>Aulne à feuilles en cœur</t>
  </si>
  <si>
    <t>Alnus cordata</t>
  </si>
  <si>
    <t>Chêne rouge d'Amérique (*)</t>
  </si>
  <si>
    <t>Quercus rubra L.</t>
  </si>
  <si>
    <t>Févier d'Amérique (*)</t>
  </si>
  <si>
    <t>Gleditsia triacanthos</t>
  </si>
  <si>
    <t>Frêne commun (*)</t>
  </si>
  <si>
    <t>Fraxinus excelsior L., 1753*</t>
  </si>
  <si>
    <t>Noyer commun</t>
  </si>
  <si>
    <t>Juglans regia L.</t>
  </si>
  <si>
    <t>Noyers hybrides</t>
  </si>
  <si>
    <t>Juglans major/nigra X Regia noyer noir-Juglans nigra</t>
  </si>
  <si>
    <t>Orme Lutèce (hybride)</t>
  </si>
  <si>
    <t>Ulmus lutèce</t>
  </si>
  <si>
    <t>Peuplier</t>
  </si>
  <si>
    <t>Populus spp : Albelo, Blanc du Poitou, Dano, Flevo, Koster, I 45-51, Lambro, Muur, Soligo, Taro, Raspalje, Alcinde , Delgas, Dellinois, Delvignac, Dvina, Lena, Oglio, Ludo, Tucano</t>
  </si>
  <si>
    <t>Poirier</t>
  </si>
  <si>
    <t>Pyrus sp.</t>
  </si>
  <si>
    <t>Pommier sauvage / franc</t>
  </si>
  <si>
    <t>Robinier faux-acacia (*)</t>
  </si>
  <si>
    <t>Robinia pseudoacacia</t>
  </si>
  <si>
    <r>
      <rPr>
        <b/>
        <sz val="11"/>
        <rFont val="Calibri"/>
        <family val="2"/>
        <scheme val="minor"/>
      </rPr>
      <t>Variétés greffées des essences ci-dessus également éligibles ainsi que les fruitiers greffés de variétés rustiques
(dans la limite de</t>
    </r>
    <r>
      <rPr>
        <b/>
        <sz val="11"/>
        <color indexed="2"/>
        <rFont val="Calibri"/>
        <family val="2"/>
        <scheme val="minor"/>
      </rPr>
      <t xml:space="preserve"> </t>
    </r>
    <r>
      <rPr>
        <b/>
        <u/>
        <sz val="11"/>
        <rFont val="Calibri"/>
        <family val="2"/>
        <scheme val="minor"/>
      </rPr>
      <t>20%</t>
    </r>
    <r>
      <rPr>
        <b/>
        <sz val="11"/>
        <rFont val="Calibri"/>
        <family val="2"/>
        <scheme val="minor"/>
      </rPr>
      <t>)</t>
    </r>
  </si>
  <si>
    <t>Castanea Sativa X crenata</t>
  </si>
  <si>
    <t>% Essences autorisée dans la limite de 10 % du nombre total d'arbres du projet (*)</t>
  </si>
  <si>
    <t>NOM DU PORTEUR  :</t>
  </si>
  <si>
    <t>Projet technico-économique mares et RNA - détail par planteur</t>
  </si>
  <si>
    <r>
      <t>Sont éligibles les dépenses matérielles (prestation de service pour travaux, achat de matériel), nécessaires  à la régénération naturelle a</t>
    </r>
    <r>
      <rPr>
        <i/>
        <sz val="11"/>
        <color indexed="2"/>
        <rFont val="Calibri"/>
        <family val="2"/>
        <scheme val="minor"/>
      </rPr>
      <t>insi que les études préalables</t>
    </r>
    <r>
      <rPr>
        <i/>
        <u/>
        <sz val="11"/>
        <color indexed="2"/>
        <rFont val="Calibri"/>
        <family val="2"/>
        <scheme val="minor"/>
      </rPr>
      <t xml:space="preserve"> dans la limite de 20% du montant des dépenses matérielles éligibles (et à l'exclusion des dépenses déjà financées via un projet d'animation)</t>
    </r>
  </si>
  <si>
    <t xml:space="preserve">Type d'investissements
</t>
  </si>
  <si>
    <t>identifiant  cartographique</t>
  </si>
  <si>
    <t>Description dépense</t>
  </si>
  <si>
    <t>Dénomination Fournisseur retenu</t>
  </si>
  <si>
    <t>Montant présenté HT</t>
  </si>
  <si>
    <t>RNA</t>
  </si>
  <si>
    <t>BEN1_RNA1</t>
  </si>
  <si>
    <t>achat de graines</t>
  </si>
  <si>
    <t>Entreprise D</t>
  </si>
  <si>
    <t>Etudes</t>
  </si>
  <si>
    <t>Entreprise X</t>
  </si>
  <si>
    <t>Synthèse projet par type d'investissement et plan de financement prévisionnel</t>
  </si>
  <si>
    <t>Type d'investissement</t>
  </si>
  <si>
    <t>Nbre d'éléments</t>
  </si>
  <si>
    <t>Unité</t>
  </si>
  <si>
    <t>Montant HT éligible</t>
  </si>
  <si>
    <t>Financement Etat / Région demandé*</t>
  </si>
  <si>
    <r>
      <t xml:space="preserve">Autre financeur 2 </t>
    </r>
    <r>
      <rPr>
        <b/>
        <sz val="11"/>
        <color rgb="FF000099"/>
        <rFont val="Calibri"/>
        <family val="2"/>
        <scheme val="minor"/>
      </rPr>
      <t>(préciser) </t>
    </r>
    <r>
      <rPr>
        <b/>
        <sz val="11"/>
        <color theme="1"/>
        <rFont val="Calibri"/>
        <family val="2"/>
        <scheme val="minor"/>
      </rPr>
      <t>:</t>
    </r>
  </si>
  <si>
    <r>
      <t xml:space="preserve">Autre financeur 3 </t>
    </r>
    <r>
      <rPr>
        <b/>
        <sz val="11"/>
        <color rgb="FF000099"/>
        <rFont val="Calibri"/>
        <family val="2"/>
        <scheme val="minor"/>
      </rPr>
      <t>(préciser</t>
    </r>
    <r>
      <rPr>
        <b/>
        <sz val="11"/>
        <color theme="1"/>
        <rFont val="Calibri"/>
        <family val="2"/>
        <scheme val="minor"/>
      </rPr>
      <t>) :</t>
    </r>
  </si>
  <si>
    <t>Auto-financement</t>
  </si>
  <si>
    <t>Période prévisionnelle des travaux
(le projet ne doit pas démarrer avant le dépôt du dossier)</t>
  </si>
  <si>
    <t>Nouvelles haies</t>
  </si>
  <si>
    <t>Plants</t>
  </si>
  <si>
    <t>Du ________________________________</t>
  </si>
  <si>
    <t>au ________________________________</t>
  </si>
  <si>
    <t>Arbres</t>
  </si>
  <si>
    <t xml:space="preserve">
</t>
  </si>
  <si>
    <t>* Le taux d'aide des financeurs publics est maximum de 80 % du montant éligible 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</si>
</sst>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Red]\-#,##0.00\ &quot;€&quot;"/>
    <numFmt numFmtId="44" formatCode="_-* #,##0.00\ &quot;€&quot;_-;\-* #,##0.00\ &quot;€&quot;_-;_-* &quot;-&quot;??\ &quot;€&quot;_-;_-@_-"/>
    <numFmt numFmtId="43" formatCode="_-* #,##0.00_-;\-* #,##0.00_-;_-* &quot;-&quot;??_-;_-@_-"/>
    <numFmt numFmtId="164" formatCode="#,##0.00\ &quot;€&quot;"/>
    <numFmt numFmtId="165" formatCode="_-* #,##0.00\ [$€-40C]_-;\-* #,##0.00\ [$€-40C]_-;_-* &quot;-&quot;??\ [$€-40C]_-;_-@_-"/>
    <numFmt numFmtId="166" formatCode="_-* #,##0_-;\-* #,##0_-;_-* &quot;-&quot;??_-;_-@_-"/>
    <numFmt numFmtId="167" formatCode="#,##0_ ;\-#,##0\ "/>
  </numFmts>
  <fonts count="35">
    <font>
      <sz val="11"/>
      <color theme="1"/>
      <name val="Calibri"/>
      <scheme val="minor"/>
    </font>
    <font>
      <sz val="11"/>
      <color theme="1"/>
      <name val="Calibri"/>
      <family val="2"/>
      <scheme val="minor"/>
    </font>
    <font>
      <b/>
      <sz val="12"/>
      <color theme="1"/>
      <name val="Calibri"/>
      <family val="2"/>
      <scheme val="minor"/>
    </font>
    <font>
      <b/>
      <sz val="11"/>
      <color rgb="FF000099"/>
      <name val="Calibri"/>
      <family val="2"/>
      <scheme val="minor"/>
    </font>
    <font>
      <b/>
      <u/>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i/>
      <sz val="11"/>
      <color theme="2" tint="-9.9978637043366805E-2"/>
      <name val="Calibri"/>
      <family val="2"/>
      <scheme val="minor"/>
    </font>
    <font>
      <sz val="11"/>
      <color theme="2" tint="-9.9978637043366805E-2"/>
      <name val="Calibri"/>
      <family val="2"/>
      <scheme val="minor"/>
    </font>
    <font>
      <i/>
      <sz val="11"/>
      <name val="Calibri"/>
      <family val="2"/>
      <scheme val="minor"/>
    </font>
    <font>
      <sz val="11"/>
      <name val="Calibri"/>
      <family val="2"/>
      <scheme val="minor"/>
    </font>
    <font>
      <b/>
      <sz val="11"/>
      <name val="Calibri"/>
      <family val="2"/>
      <scheme val="minor"/>
    </font>
    <font>
      <b/>
      <i/>
      <sz val="11"/>
      <color theme="2" tint="-9.9978637043366805E-2"/>
      <name val="Calibri"/>
      <family val="2"/>
      <scheme val="minor"/>
    </font>
    <font>
      <b/>
      <i/>
      <sz val="11"/>
      <color theme="1" tint="0.249977111117893"/>
      <name val="Calibri"/>
      <family val="2"/>
      <scheme val="minor"/>
    </font>
    <font>
      <b/>
      <u/>
      <sz val="11"/>
      <name val="Calibri"/>
      <family val="2"/>
    </font>
    <font>
      <b/>
      <sz val="11"/>
      <color indexed="2"/>
      <name val="Calibri"/>
      <family val="2"/>
      <scheme val="minor"/>
    </font>
    <font>
      <b/>
      <i/>
      <sz val="11"/>
      <color theme="0" tint="-0.14999847407452621"/>
      <name val="Calibri"/>
      <family val="2"/>
      <scheme val="minor"/>
    </font>
    <font>
      <b/>
      <u/>
      <sz val="12"/>
      <color theme="1"/>
      <name val="Calibri"/>
      <family val="2"/>
      <scheme val="minor"/>
    </font>
    <font>
      <sz val="11"/>
      <color theme="1"/>
      <name val="Calibri"/>
      <family val="2"/>
      <scheme val="minor"/>
    </font>
    <font>
      <i/>
      <sz val="11"/>
      <color indexed="2"/>
      <name val="Calibri"/>
      <family val="2"/>
      <scheme val="minor"/>
    </font>
    <font>
      <i/>
      <u/>
      <sz val="11"/>
      <color indexed="2"/>
      <name val="Calibri"/>
      <family val="2"/>
      <scheme val="minor"/>
    </font>
    <font>
      <b/>
      <sz val="8"/>
      <name val="Calibri"/>
      <family val="2"/>
      <scheme val="minor"/>
    </font>
    <font>
      <i/>
      <sz val="8"/>
      <color indexed="64"/>
      <name val="Calibri"/>
      <family val="2"/>
      <scheme val="minor"/>
    </font>
    <font>
      <sz val="8"/>
      <color indexed="64"/>
      <name val="Calibri"/>
      <family val="2"/>
      <scheme val="minor"/>
    </font>
    <font>
      <sz val="11"/>
      <color indexed="64"/>
      <name val="Calibri"/>
      <family val="2"/>
      <scheme val="minor"/>
    </font>
    <font>
      <b/>
      <u/>
      <sz val="11"/>
      <name val="Calibri"/>
      <family val="2"/>
      <scheme val="minor"/>
    </font>
    <font>
      <sz val="8"/>
      <color theme="1"/>
      <name val="Calibri"/>
      <family val="2"/>
      <scheme val="minor"/>
    </font>
    <font>
      <i/>
      <sz val="8"/>
      <name val="Calibri"/>
      <family val="2"/>
      <scheme val="minor"/>
    </font>
    <font>
      <i/>
      <sz val="8"/>
      <color theme="1"/>
      <name val="Calibri"/>
      <family val="2"/>
      <scheme val="minor"/>
    </font>
    <font>
      <sz val="11"/>
      <name val="Calibri"/>
      <family val="2"/>
    </font>
    <font>
      <b/>
      <sz val="8"/>
      <color indexed="81"/>
      <name val="Tahoma"/>
      <family val="2"/>
    </font>
    <font>
      <b/>
      <sz val="11"/>
      <color theme="1"/>
      <name val="Calibri"/>
      <family val="2"/>
    </font>
    <font>
      <sz val="8"/>
      <name val="Calibri"/>
      <family val="2"/>
      <scheme val="minor"/>
    </font>
    <font>
      <b/>
      <sz val="11"/>
      <color indexed="2"/>
      <name val="Calibri"/>
      <family val="2"/>
    </font>
  </fonts>
  <fills count="16">
    <fill>
      <patternFill patternType="none"/>
    </fill>
    <fill>
      <patternFill patternType="gray125"/>
    </fill>
    <fill>
      <patternFill patternType="solid">
        <fgColor theme="3" tint="0.79998168889431442"/>
        <bgColor theme="3" tint="0.79998168889431442"/>
      </patternFill>
    </fill>
    <fill>
      <patternFill patternType="solid">
        <fgColor theme="8" tint="0.79998168889431442"/>
        <bgColor theme="8" tint="0.79998168889431442"/>
      </patternFill>
    </fill>
    <fill>
      <patternFill patternType="solid">
        <fgColor theme="0" tint="-0.14999847407452621"/>
        <bgColor theme="0" tint="-0.14999847407452621"/>
      </patternFill>
    </fill>
    <fill>
      <patternFill patternType="solid">
        <fgColor rgb="FFD9D9D9"/>
        <bgColor rgb="FFD9D9D9"/>
      </patternFill>
    </fill>
    <fill>
      <patternFill patternType="solid">
        <fgColor rgb="FFBFBFBF"/>
        <bgColor rgb="FFBFBFBF"/>
      </patternFill>
    </fill>
    <fill>
      <patternFill patternType="solid">
        <fgColor theme="9" tint="0.79998168889431442"/>
        <bgColor theme="9" tint="0.79998168889431442"/>
      </patternFill>
    </fill>
    <fill>
      <patternFill patternType="solid">
        <fgColor theme="0" tint="-0.249977111117893"/>
        <bgColor theme="0" tint="-0.249977111117893"/>
      </patternFill>
    </fill>
    <fill>
      <patternFill patternType="solid">
        <fgColor theme="5" tint="0.79998168889431442"/>
        <bgColor theme="5" tint="0.79998168889431442"/>
      </patternFill>
    </fill>
    <fill>
      <patternFill patternType="solid">
        <fgColor theme="7" tint="0.79998168889431442"/>
        <bgColor theme="7" tint="0.79998168889431442"/>
      </patternFill>
    </fill>
    <fill>
      <patternFill patternType="solid">
        <fgColor theme="7"/>
        <bgColor theme="7"/>
      </patternFill>
    </fill>
    <fill>
      <patternFill patternType="solid">
        <fgColor rgb="FF92D05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FF00"/>
        <bgColor indexed="64"/>
      </patternFill>
    </fill>
  </fills>
  <borders count="37">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theme="1"/>
      </left>
      <right style="thin">
        <color theme="1"/>
      </right>
      <top style="thin">
        <color theme="1"/>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bottom/>
      <diagonal/>
    </border>
    <border>
      <left/>
      <right/>
      <top style="medium">
        <color indexed="64"/>
      </top>
      <bottom style="medium">
        <color indexed="64"/>
      </bottom>
      <diagonal/>
    </border>
    <border>
      <left style="medium">
        <color theme="1"/>
      </left>
      <right/>
      <top style="medium">
        <color theme="1"/>
      </top>
      <bottom style="medium">
        <color auto="1"/>
      </bottom>
      <diagonal/>
    </border>
    <border>
      <left/>
      <right/>
      <top style="medium">
        <color theme="1"/>
      </top>
      <bottom style="medium">
        <color auto="1"/>
      </bottom>
      <diagonal/>
    </border>
    <border>
      <left/>
      <right style="medium">
        <color auto="1"/>
      </right>
      <top style="medium">
        <color theme="1"/>
      </top>
      <bottom style="medium">
        <color auto="1"/>
      </bottom>
      <diagonal/>
    </border>
  </borders>
  <cellStyleXfs count="5">
    <xf numFmtId="0" fontId="0" fillId="0" borderId="0"/>
    <xf numFmtId="43" fontId="19" fillId="0" borderId="0" applyFont="0" applyFill="0" applyBorder="0" applyProtection="0"/>
    <xf numFmtId="44" fontId="19" fillId="0" borderId="0" applyFont="0" applyFill="0" applyBorder="0" applyProtection="0"/>
    <xf numFmtId="0" fontId="19" fillId="0" borderId="0"/>
    <xf numFmtId="9" fontId="19" fillId="0" borderId="0" applyFont="0" applyFill="0" applyBorder="0" applyProtection="0"/>
  </cellStyleXfs>
  <cellXfs count="297">
    <xf numFmtId="0" fontId="0" fillId="0" borderId="0" xfId="0"/>
    <xf numFmtId="0" fontId="0" fillId="0" borderId="0" xfId="0" applyProtection="1">
      <protection locked="0"/>
    </xf>
    <xf numFmtId="0" fontId="2" fillId="0" borderId="0" xfId="0" applyFont="1" applyAlignment="1" applyProtection="1">
      <alignment horizontal="left" vertical="center"/>
      <protection locked="0"/>
    </xf>
    <xf numFmtId="0" fontId="4" fillId="0" borderId="0" xfId="0" applyFont="1"/>
    <xf numFmtId="0" fontId="5" fillId="0" borderId="0" xfId="0" applyFont="1"/>
    <xf numFmtId="0" fontId="6" fillId="0" borderId="0" xfId="0" applyFont="1"/>
    <xf numFmtId="0" fontId="7" fillId="0" borderId="0" xfId="0" applyFont="1"/>
    <xf numFmtId="0" fontId="0" fillId="0" borderId="0" xfId="0" applyAlignment="1" applyProtection="1">
      <alignment horizontal="center" vertical="center" wrapText="1"/>
      <protection locked="0"/>
    </xf>
    <xf numFmtId="0" fontId="0" fillId="0" borderId="0" xfId="0" applyAlignment="1">
      <alignment horizontal="center" vertical="center" wrapText="1"/>
    </xf>
    <xf numFmtId="0" fontId="8" fillId="0" borderId="7" xfId="0" applyFont="1" applyBorder="1"/>
    <xf numFmtId="0" fontId="10" fillId="0" borderId="7" xfId="0" applyFont="1" applyBorder="1" applyProtection="1">
      <protection locked="0"/>
    </xf>
    <xf numFmtId="0" fontId="10" fillId="0" borderId="4" xfId="0" applyFont="1" applyBorder="1" applyAlignment="1" applyProtection="1">
      <alignment horizontal="center"/>
      <protection locked="0"/>
    </xf>
    <xf numFmtId="0" fontId="11" fillId="0" borderId="7" xfId="0" applyFont="1" applyBorder="1" applyProtection="1">
      <protection locked="0"/>
    </xf>
    <xf numFmtId="43" fontId="0" fillId="0" borderId="0" xfId="1" applyFont="1" applyProtection="1">
      <protection locked="0"/>
    </xf>
    <xf numFmtId="43" fontId="0" fillId="0" borderId="0" xfId="1" applyFont="1" applyProtection="1"/>
    <xf numFmtId="43" fontId="5" fillId="3" borderId="7" xfId="1" applyFont="1" applyFill="1" applyBorder="1" applyAlignment="1" applyProtection="1">
      <alignment horizontal="center" vertical="center" wrapText="1"/>
    </xf>
    <xf numFmtId="0" fontId="10" fillId="0" borderId="7" xfId="0" applyFont="1" applyBorder="1" applyAlignment="1" applyProtection="1">
      <alignment vertical="center"/>
      <protection locked="0"/>
    </xf>
    <xf numFmtId="164" fontId="10" fillId="0" borderId="7" xfId="0" applyNumberFormat="1" applyFont="1" applyBorder="1" applyAlignment="1" applyProtection="1">
      <alignment vertical="center"/>
      <protection locked="0"/>
    </xf>
    <xf numFmtId="165" fontId="10" fillId="0" borderId="7" xfId="1" applyNumberFormat="1" applyFont="1" applyBorder="1" applyAlignment="1" applyProtection="1">
      <alignment vertical="center"/>
    </xf>
    <xf numFmtId="0" fontId="0" fillId="0" borderId="0" xfId="0" applyAlignment="1" applyProtection="1">
      <alignment horizontal="left"/>
      <protection locked="0"/>
    </xf>
    <xf numFmtId="0" fontId="6" fillId="0" borderId="7" xfId="0" applyFont="1" applyBorder="1" applyProtection="1">
      <protection locked="0"/>
    </xf>
    <xf numFmtId="165" fontId="6" fillId="0" borderId="7" xfId="1" applyNumberFormat="1" applyFont="1" applyBorder="1" applyAlignment="1" applyProtection="1">
      <alignment vertical="center"/>
    </xf>
    <xf numFmtId="165" fontId="6" fillId="0" borderId="1" xfId="1" applyNumberFormat="1" applyFont="1" applyBorder="1" applyAlignment="1" applyProtection="1">
      <alignment vertical="center"/>
    </xf>
    <xf numFmtId="166" fontId="5" fillId="0" borderId="10" xfId="1" applyNumberFormat="1" applyFont="1" applyBorder="1" applyProtection="1"/>
    <xf numFmtId="165" fontId="5" fillId="0" borderId="11" xfId="1" applyNumberFormat="1" applyFont="1" applyBorder="1" applyProtection="1"/>
    <xf numFmtId="43" fontId="5" fillId="7" borderId="7" xfId="1" applyFont="1" applyFill="1" applyBorder="1" applyAlignment="1" applyProtection="1">
      <alignment horizontal="center" vertical="center" wrapText="1"/>
    </xf>
    <xf numFmtId="2" fontId="11" fillId="0" borderId="7" xfId="0" applyNumberFormat="1" applyFont="1" applyBorder="1" applyProtection="1">
      <protection locked="0"/>
    </xf>
    <xf numFmtId="44" fontId="11" fillId="0" borderId="7" xfId="2" applyFont="1" applyBorder="1" applyProtection="1"/>
    <xf numFmtId="44" fontId="10" fillId="0" borderId="7" xfId="2" applyFont="1" applyBorder="1" applyProtection="1"/>
    <xf numFmtId="0" fontId="5" fillId="4" borderId="7" xfId="0" applyFont="1" applyFill="1" applyBorder="1" applyProtection="1">
      <protection locked="0"/>
    </xf>
    <xf numFmtId="44" fontId="5" fillId="0" borderId="7" xfId="2" applyFont="1" applyBorder="1" applyProtection="1"/>
    <xf numFmtId="0" fontId="0" fillId="0" borderId="7" xfId="0" applyBorder="1" applyAlignment="1" applyProtection="1">
      <alignment horizontal="center"/>
      <protection locked="0"/>
    </xf>
    <xf numFmtId="0" fontId="5" fillId="0" borderId="0" xfId="0" applyFont="1" applyAlignment="1" applyProtection="1">
      <alignment horizontal="left" vertical="center"/>
      <protection locked="0"/>
    </xf>
    <xf numFmtId="0" fontId="15" fillId="0" borderId="0" xfId="0" applyFont="1" applyAlignment="1">
      <alignment vertical="top"/>
    </xf>
    <xf numFmtId="0" fontId="10" fillId="0" borderId="0" xfId="0" applyFont="1" applyAlignment="1">
      <alignment horizontal="left" vertical="center" wrapText="1"/>
    </xf>
    <xf numFmtId="0" fontId="0" fillId="0" borderId="0" xfId="0" applyAlignment="1">
      <alignment horizontal="left" vertical="center" wrapText="1"/>
    </xf>
    <xf numFmtId="0" fontId="10" fillId="0" borderId="22" xfId="0" applyFont="1" applyBorder="1" applyAlignment="1">
      <alignment horizontal="left" vertical="center" wrapText="1"/>
    </xf>
    <xf numFmtId="0" fontId="0" fillId="0" borderId="22" xfId="0" applyBorder="1" applyAlignment="1">
      <alignment horizontal="left" vertical="center" wrapText="1"/>
    </xf>
    <xf numFmtId="0" fontId="0" fillId="0" borderId="0" xfId="0" applyAlignment="1" applyProtection="1">
      <alignment horizontal="left" vertical="center" wrapText="1"/>
      <protection locked="0"/>
    </xf>
    <xf numFmtId="0" fontId="5" fillId="9" borderId="7" xfId="0" applyFont="1" applyFill="1" applyBorder="1" applyAlignment="1">
      <alignment horizontal="center" vertical="center" wrapText="1"/>
    </xf>
    <xf numFmtId="0" fontId="12" fillId="9" borderId="7" xfId="0" applyFont="1" applyFill="1" applyBorder="1" applyAlignment="1">
      <alignment horizontal="center" vertical="center" wrapText="1"/>
    </xf>
    <xf numFmtId="43" fontId="8" fillId="0" borderId="7" xfId="1" applyFont="1" applyBorder="1" applyProtection="1"/>
    <xf numFmtId="165" fontId="8" fillId="0" borderId="7" xfId="0" applyNumberFormat="1" applyFont="1" applyBorder="1"/>
    <xf numFmtId="0" fontId="0" fillId="0" borderId="0" xfId="0" applyAlignment="1" applyProtection="1">
      <alignment horizontal="center" vertical="center"/>
      <protection locked="0"/>
    </xf>
    <xf numFmtId="0" fontId="16" fillId="0" borderId="0" xfId="0" applyFont="1" applyAlignment="1" applyProtection="1">
      <alignment horizontal="center" vertical="center"/>
      <protection locked="0"/>
    </xf>
    <xf numFmtId="43" fontId="10" fillId="0" borderId="7" xfId="1" applyFont="1" applyBorder="1" applyProtection="1">
      <protection locked="0"/>
    </xf>
    <xf numFmtId="165" fontId="10" fillId="0" borderId="7" xfId="0" applyNumberFormat="1" applyFont="1" applyBorder="1" applyProtection="1">
      <protection locked="0"/>
    </xf>
    <xf numFmtId="0" fontId="9" fillId="0" borderId="0" xfId="0" applyFont="1" applyAlignment="1" applyProtection="1">
      <alignment horizontal="center" vertical="center"/>
      <protection locked="0"/>
    </xf>
    <xf numFmtId="43" fontId="6" fillId="0" borderId="7" xfId="1" applyFont="1" applyBorder="1" applyProtection="1">
      <protection locked="0"/>
    </xf>
    <xf numFmtId="0" fontId="17" fillId="4" borderId="7" xfId="0" applyFont="1" applyFill="1" applyBorder="1" applyProtection="1">
      <protection locked="0"/>
    </xf>
    <xf numFmtId="0" fontId="17" fillId="4" borderId="7" xfId="0" applyFont="1" applyFill="1" applyBorder="1" applyAlignment="1" applyProtection="1">
      <alignment wrapText="1"/>
      <protection locked="0"/>
    </xf>
    <xf numFmtId="165" fontId="6" fillId="0" borderId="7" xfId="0" applyNumberFormat="1" applyFont="1" applyBorder="1"/>
    <xf numFmtId="0" fontId="5" fillId="0" borderId="7" xfId="0" applyFont="1" applyBorder="1" applyProtection="1">
      <protection locked="0"/>
    </xf>
    <xf numFmtId="43" fontId="5" fillId="0" borderId="7" xfId="1" applyFont="1" applyBorder="1" applyProtection="1">
      <protection locked="0"/>
    </xf>
    <xf numFmtId="165" fontId="5" fillId="0" borderId="7" xfId="0" applyNumberFormat="1" applyFont="1" applyBorder="1"/>
    <xf numFmtId="0" fontId="0" fillId="0" borderId="0" xfId="0" applyAlignment="1" applyProtection="1">
      <alignment horizontal="center"/>
      <protection locked="0"/>
    </xf>
    <xf numFmtId="0" fontId="0" fillId="0" borderId="0" xfId="0" applyAlignment="1" applyProtection="1">
      <alignment vertical="center"/>
      <protection locked="0"/>
    </xf>
    <xf numFmtId="0" fontId="0" fillId="0" borderId="0" xfId="0" applyAlignment="1" applyProtection="1">
      <alignment wrapText="1"/>
      <protection locked="0"/>
    </xf>
    <xf numFmtId="0" fontId="7" fillId="0" borderId="0" xfId="0" applyFont="1" applyAlignment="1" applyProtection="1">
      <alignment wrapText="1"/>
      <protection locked="0"/>
    </xf>
    <xf numFmtId="165" fontId="0" fillId="11" borderId="7" xfId="0" applyNumberFormat="1" applyFill="1" applyBorder="1" applyProtection="1">
      <protection locked="0"/>
    </xf>
    <xf numFmtId="10" fontId="0" fillId="0" borderId="7" xfId="4" applyNumberFormat="1" applyFont="1" applyBorder="1" applyProtection="1">
      <protection locked="0"/>
    </xf>
    <xf numFmtId="0" fontId="28" fillId="0" borderId="24" xfId="0" applyFont="1" applyBorder="1" applyAlignment="1" applyProtection="1">
      <alignment horizontal="left" vertical="center" wrapText="1"/>
      <protection locked="0"/>
    </xf>
    <xf numFmtId="166" fontId="0" fillId="0" borderId="7" xfId="1" applyNumberFormat="1" applyFont="1" applyBorder="1" applyAlignment="1" applyProtection="1">
      <alignment horizontal="center"/>
      <protection locked="0"/>
    </xf>
    <xf numFmtId="10" fontId="0" fillId="0" borderId="7" xfId="4" applyNumberFormat="1" applyFont="1" applyBorder="1" applyAlignment="1" applyProtection="1">
      <alignment horizontal="center"/>
      <protection locked="0"/>
    </xf>
    <xf numFmtId="0" fontId="30" fillId="0" borderId="28" xfId="0" applyFont="1" applyBorder="1" applyProtection="1">
      <protection locked="0"/>
    </xf>
    <xf numFmtId="0" fontId="3" fillId="0" borderId="0" xfId="0" applyFont="1"/>
    <xf numFmtId="0" fontId="10" fillId="14" borderId="7" xfId="0" applyFont="1" applyFill="1" applyBorder="1"/>
    <xf numFmtId="0" fontId="11" fillId="14" borderId="7" xfId="0" applyFont="1" applyFill="1" applyBorder="1"/>
    <xf numFmtId="165" fontId="10" fillId="14" borderId="7" xfId="1" applyNumberFormat="1" applyFont="1" applyFill="1" applyBorder="1" applyAlignment="1" applyProtection="1">
      <alignment vertical="center"/>
    </xf>
    <xf numFmtId="0" fontId="10" fillId="15" borderId="7" xfId="0" applyFont="1" applyFill="1" applyBorder="1" applyProtection="1">
      <protection locked="0"/>
    </xf>
    <xf numFmtId="0" fontId="11" fillId="15" borderId="7" xfId="0" applyFont="1" applyFill="1" applyBorder="1" applyProtection="1">
      <protection locked="0"/>
    </xf>
    <xf numFmtId="0" fontId="10" fillId="15" borderId="7" xfId="0" applyFont="1" applyFill="1" applyBorder="1" applyAlignment="1" applyProtection="1">
      <alignment vertical="center"/>
      <protection locked="0"/>
    </xf>
    <xf numFmtId="164" fontId="10" fillId="15" borderId="7" xfId="0" applyNumberFormat="1" applyFont="1" applyFill="1" applyBorder="1" applyAlignment="1" applyProtection="1">
      <alignment vertical="center"/>
      <protection locked="0"/>
    </xf>
    <xf numFmtId="0" fontId="2" fillId="0" borderId="0" xfId="0" applyFont="1" applyAlignment="1">
      <alignment horizontal="center" vertical="center"/>
    </xf>
    <xf numFmtId="0" fontId="0" fillId="0" borderId="10" xfId="0" applyBorder="1"/>
    <xf numFmtId="0" fontId="12" fillId="0" borderId="11" xfId="0" applyFont="1" applyBorder="1" applyAlignment="1">
      <alignment horizontal="center" vertical="center"/>
    </xf>
    <xf numFmtId="0" fontId="0" fillId="0" borderId="7" xfId="0" applyBorder="1"/>
    <xf numFmtId="8" fontId="5" fillId="0" borderId="19" xfId="0" applyNumberFormat="1" applyFont="1" applyBorder="1" applyAlignment="1">
      <alignment horizontal="center" vertical="center"/>
    </xf>
    <xf numFmtId="0" fontId="12" fillId="3" borderId="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0" fillId="14" borderId="7" xfId="0" applyFont="1" applyFill="1" applyBorder="1" applyAlignment="1">
      <alignment vertical="center"/>
    </xf>
    <xf numFmtId="2" fontId="10" fillId="14" borderId="7" xfId="0" applyNumberFormat="1" applyFont="1" applyFill="1" applyBorder="1" applyAlignment="1">
      <alignment vertical="center"/>
    </xf>
    <xf numFmtId="164" fontId="10" fillId="14" borderId="7" xfId="0" applyNumberFormat="1" applyFont="1" applyFill="1" applyBorder="1" applyAlignment="1">
      <alignment vertical="center"/>
    </xf>
    <xf numFmtId="0" fontId="10" fillId="0" borderId="7" xfId="0" applyFont="1" applyBorder="1" applyAlignment="1">
      <alignment vertical="center"/>
    </xf>
    <xf numFmtId="2" fontId="10" fillId="0" borderId="7" xfId="0" applyNumberFormat="1" applyFont="1" applyBorder="1" applyAlignment="1">
      <alignment vertical="center"/>
    </xf>
    <xf numFmtId="0" fontId="10" fillId="15" borderId="7" xfId="0" applyFont="1" applyFill="1" applyBorder="1"/>
    <xf numFmtId="0" fontId="6" fillId="0" borderId="7" xfId="0" applyFont="1" applyBorder="1" applyAlignment="1">
      <alignment horizontal="center"/>
    </xf>
    <xf numFmtId="0" fontId="6" fillId="0" borderId="7" xfId="0" applyFont="1" applyBorder="1"/>
    <xf numFmtId="0" fontId="6" fillId="4" borderId="7" xfId="0" applyFont="1" applyFill="1" applyBorder="1" applyAlignment="1">
      <alignment vertical="center"/>
    </xf>
    <xf numFmtId="0" fontId="6" fillId="0" borderId="7" xfId="0" applyFont="1" applyBorder="1" applyAlignment="1">
      <alignment vertical="center"/>
    </xf>
    <xf numFmtId="0" fontId="13" fillId="4" borderId="7" xfId="0" applyFont="1" applyFill="1" applyBorder="1" applyAlignment="1">
      <alignment vertical="center"/>
    </xf>
    <xf numFmtId="164" fontId="6" fillId="4" borderId="7" xfId="0" applyNumberFormat="1" applyFont="1" applyFill="1" applyBorder="1" applyAlignment="1">
      <alignment vertical="center"/>
    </xf>
    <xf numFmtId="0" fontId="6" fillId="0" borderId="20" xfId="0" applyFont="1" applyBorder="1" applyAlignment="1">
      <alignment horizontal="center"/>
    </xf>
    <xf numFmtId="0" fontId="6" fillId="0" borderId="1" xfId="0" applyFont="1" applyBorder="1"/>
    <xf numFmtId="0" fontId="6" fillId="4" borderId="1" xfId="0" applyFont="1" applyFill="1" applyBorder="1" applyAlignment="1">
      <alignment vertical="center"/>
    </xf>
    <xf numFmtId="0" fontId="6" fillId="0" borderId="1" xfId="0" applyFont="1" applyBorder="1" applyAlignment="1">
      <alignment vertical="center"/>
    </xf>
    <xf numFmtId="0" fontId="13" fillId="4" borderId="1" xfId="0" applyFont="1" applyFill="1" applyBorder="1" applyAlignment="1">
      <alignment vertical="center"/>
    </xf>
    <xf numFmtId="164" fontId="6" fillId="4" borderId="1" xfId="0" applyNumberFormat="1" applyFont="1" applyFill="1" applyBorder="1" applyAlignment="1">
      <alignment vertical="center"/>
    </xf>
    <xf numFmtId="0" fontId="5" fillId="0" borderId="9" xfId="0" applyFont="1" applyBorder="1" applyAlignment="1">
      <alignment horizontal="center"/>
    </xf>
    <xf numFmtId="0" fontId="5" fillId="4" borderId="10" xfId="0" applyFont="1" applyFill="1" applyBorder="1" applyAlignment="1">
      <alignment horizontal="center"/>
    </xf>
    <xf numFmtId="43" fontId="0" fillId="4" borderId="10" xfId="1" applyFont="1" applyFill="1" applyBorder="1" applyProtection="1"/>
    <xf numFmtId="43" fontId="5" fillId="4" borderId="10" xfId="1" applyFont="1" applyFill="1" applyBorder="1" applyProtection="1"/>
    <xf numFmtId="0" fontId="0" fillId="4" borderId="10" xfId="0" applyFill="1" applyBorder="1"/>
    <xf numFmtId="0" fontId="5" fillId="0" borderId="0" xfId="0" applyFont="1" applyAlignment="1">
      <alignment horizontal="center"/>
    </xf>
    <xf numFmtId="43" fontId="5" fillId="0" borderId="0" xfId="1" applyFont="1" applyProtection="1"/>
    <xf numFmtId="0" fontId="11" fillId="0" borderId="0" xfId="0" applyFont="1"/>
    <xf numFmtId="0" fontId="22" fillId="3" borderId="4" xfId="0" applyFont="1" applyFill="1" applyBorder="1" applyAlignment="1">
      <alignment horizontal="center" vertical="center" wrapText="1"/>
    </xf>
    <xf numFmtId="0" fontId="24" fillId="0" borderId="24" xfId="3" applyFont="1" applyBorder="1" applyAlignment="1">
      <alignment horizontal="center" vertical="center" wrapText="1"/>
    </xf>
    <xf numFmtId="0" fontId="25" fillId="13" borderId="23" xfId="3" applyFont="1" applyFill="1" applyBorder="1" applyAlignment="1">
      <alignment vertical="center"/>
    </xf>
    <xf numFmtId="0" fontId="24" fillId="13" borderId="24" xfId="3" applyFont="1" applyFill="1" applyBorder="1" applyAlignment="1">
      <alignment horizontal="center" vertical="center" wrapText="1"/>
    </xf>
    <xf numFmtId="0" fontId="25" fillId="0" borderId="23" xfId="3" applyFont="1" applyBorder="1" applyAlignment="1">
      <alignment vertical="center"/>
    </xf>
    <xf numFmtId="0" fontId="25" fillId="0" borderId="2" xfId="3" applyFont="1" applyBorder="1" applyAlignment="1">
      <alignment vertical="center"/>
    </xf>
    <xf numFmtId="0" fontId="24" fillId="0" borderId="3" xfId="3" applyFont="1" applyBorder="1" applyAlignment="1">
      <alignment horizontal="center" vertical="center" wrapText="1"/>
    </xf>
    <xf numFmtId="0" fontId="27" fillId="0" borderId="7" xfId="0" applyFont="1" applyBorder="1" applyAlignment="1">
      <alignment horizontal="center" vertical="center" wrapText="1"/>
    </xf>
    <xf numFmtId="0" fontId="27" fillId="0" borderId="7" xfId="0" applyFont="1" applyBorder="1" applyAlignment="1">
      <alignment horizontal="center" vertical="center"/>
    </xf>
    <xf numFmtId="0" fontId="0" fillId="4" borderId="7" xfId="0" applyFill="1" applyBorder="1"/>
    <xf numFmtId="0" fontId="0" fillId="13" borderId="7" xfId="0" applyFill="1" applyBorder="1"/>
    <xf numFmtId="44" fontId="10" fillId="14" borderId="7" xfId="2" applyFont="1" applyFill="1" applyBorder="1" applyProtection="1"/>
    <xf numFmtId="2" fontId="10" fillId="15" borderId="7" xfId="0" applyNumberFormat="1" applyFont="1" applyFill="1" applyBorder="1" applyProtection="1">
      <protection locked="0"/>
    </xf>
    <xf numFmtId="0" fontId="5" fillId="4" borderId="7" xfId="0" applyFont="1" applyFill="1" applyBorder="1" applyAlignment="1">
      <alignment horizontal="center" vertical="center"/>
    </xf>
    <xf numFmtId="0" fontId="5" fillId="0" borderId="7" xfId="0" applyFont="1" applyBorder="1" applyAlignment="1">
      <alignment horizontal="center" vertical="center"/>
    </xf>
    <xf numFmtId="165" fontId="5" fillId="0" borderId="7" xfId="0" applyNumberFormat="1" applyFont="1" applyBorder="1" applyAlignment="1">
      <alignment horizontal="center" vertical="center"/>
    </xf>
    <xf numFmtId="0" fontId="5" fillId="7" borderId="7" xfId="0" applyFont="1" applyFill="1" applyBorder="1" applyAlignment="1">
      <alignment horizontal="center" vertical="center" wrapText="1"/>
    </xf>
    <xf numFmtId="0" fontId="5" fillId="0" borderId="0" xfId="0" applyFont="1" applyAlignment="1">
      <alignment horizontal="center" vertical="center" wrapText="1"/>
    </xf>
    <xf numFmtId="2" fontId="10" fillId="14" borderId="7" xfId="0" applyNumberFormat="1" applyFont="1" applyFill="1" applyBorder="1"/>
    <xf numFmtId="0" fontId="11" fillId="14" borderId="7" xfId="0" applyFont="1" applyFill="1" applyBorder="1" applyAlignment="1">
      <alignment horizontal="center" vertical="center"/>
    </xf>
    <xf numFmtId="2" fontId="11" fillId="0" borderId="7" xfId="0" applyNumberFormat="1" applyFont="1" applyBorder="1"/>
    <xf numFmtId="8" fontId="0" fillId="0" borderId="0" xfId="0" applyNumberFormat="1" applyAlignment="1">
      <alignment horizontal="center"/>
    </xf>
    <xf numFmtId="2" fontId="10" fillId="15" borderId="7" xfId="0" applyNumberFormat="1" applyFont="1" applyFill="1" applyBorder="1"/>
    <xf numFmtId="2" fontId="10" fillId="0" borderId="7" xfId="0" applyNumberFormat="1" applyFont="1" applyBorder="1"/>
    <xf numFmtId="2" fontId="14" fillId="0" borderId="7" xfId="0" applyNumberFormat="1" applyFont="1" applyBorder="1"/>
    <xf numFmtId="0" fontId="5" fillId="0" borderId="7" xfId="0" applyFont="1" applyBorder="1"/>
    <xf numFmtId="0" fontId="5" fillId="4" borderId="7" xfId="0" applyFont="1" applyFill="1" applyBorder="1"/>
    <xf numFmtId="2" fontId="5" fillId="4" borderId="7" xfId="0" applyNumberFormat="1" applyFont="1" applyFill="1" applyBorder="1"/>
    <xf numFmtId="0" fontId="27" fillId="0" borderId="24" xfId="0" applyFont="1" applyBorder="1" applyAlignment="1">
      <alignment horizontal="center" vertical="center" wrapText="1"/>
    </xf>
    <xf numFmtId="0" fontId="0" fillId="0" borderId="7" xfId="0" applyBorder="1" applyAlignment="1">
      <alignment horizontal="center"/>
    </xf>
    <xf numFmtId="0" fontId="0" fillId="4" borderId="23" xfId="0" applyFill="1" applyBorder="1" applyAlignment="1">
      <alignment horizontal="left" vertical="top"/>
    </xf>
    <xf numFmtId="0" fontId="0" fillId="4" borderId="7" xfId="0" applyFill="1" applyBorder="1" applyAlignment="1">
      <alignment horizontal="left" vertical="center"/>
    </xf>
    <xf numFmtId="0" fontId="0" fillId="4" borderId="7" xfId="0" applyFill="1" applyBorder="1" applyAlignment="1">
      <alignment horizontal="left" vertical="center" wrapText="1"/>
    </xf>
    <xf numFmtId="0" fontId="0" fillId="0" borderId="0" xfId="0" applyAlignment="1">
      <alignment horizontal="center"/>
    </xf>
    <xf numFmtId="0" fontId="18"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12" fillId="0" borderId="7" xfId="0" applyFont="1" applyBorder="1" applyAlignment="1">
      <alignment horizontal="center" vertical="top" wrapText="1"/>
    </xf>
    <xf numFmtId="0" fontId="5" fillId="0" borderId="7" xfId="0" applyFont="1" applyBorder="1" applyAlignment="1">
      <alignment horizontal="center" vertical="top" wrapText="1"/>
    </xf>
    <xf numFmtId="0" fontId="0" fillId="0" borderId="0" xfId="0" applyAlignment="1">
      <alignment wrapText="1"/>
    </xf>
    <xf numFmtId="0" fontId="5" fillId="0" borderId="7" xfId="0" applyFont="1" applyBorder="1" applyAlignment="1">
      <alignment horizontal="center" vertical="center" wrapText="1"/>
    </xf>
    <xf numFmtId="167" fontId="5" fillId="0" borderId="7" xfId="0" applyNumberFormat="1" applyFont="1" applyBorder="1" applyAlignment="1">
      <alignment horizontal="center"/>
    </xf>
    <xf numFmtId="0" fontId="5" fillId="4" borderId="7" xfId="0" applyFont="1" applyFill="1" applyBorder="1" applyAlignment="1">
      <alignment horizontal="center"/>
    </xf>
    <xf numFmtId="165" fontId="5" fillId="4" borderId="7" xfId="0" applyNumberFormat="1" applyFont="1" applyFill="1" applyBorder="1" applyAlignment="1">
      <alignment wrapText="1"/>
    </xf>
    <xf numFmtId="167" fontId="5" fillId="0" borderId="0" xfId="0" applyNumberFormat="1" applyFont="1" applyAlignment="1">
      <alignment horizontal="center"/>
    </xf>
    <xf numFmtId="165" fontId="5" fillId="0" borderId="0" xfId="0" applyNumberFormat="1" applyFont="1"/>
    <xf numFmtId="165" fontId="0" fillId="0" borderId="0" xfId="0" applyNumberFormat="1"/>
    <xf numFmtId="167" fontId="0" fillId="10" borderId="7" xfId="0" applyNumberFormat="1" applyFill="1" applyBorder="1" applyAlignment="1" applyProtection="1">
      <alignment horizontal="center"/>
      <protection locked="0"/>
    </xf>
    <xf numFmtId="165" fontId="0" fillId="10" borderId="7" xfId="0" applyNumberFormat="1" applyFill="1" applyBorder="1" applyProtection="1">
      <protection locked="0"/>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0" fillId="14" borderId="4" xfId="0" applyFont="1" applyFill="1" applyBorder="1" applyAlignment="1">
      <alignment horizontal="center"/>
    </xf>
    <xf numFmtId="0" fontId="11" fillId="15" borderId="7" xfId="0" applyFont="1" applyFill="1" applyBorder="1" applyAlignment="1">
      <alignment horizontal="left"/>
    </xf>
    <xf numFmtId="0" fontId="32" fillId="0" borderId="0" xfId="0" applyFont="1"/>
    <xf numFmtId="0" fontId="3" fillId="0" borderId="32" xfId="0" applyFont="1" applyBorder="1"/>
    <xf numFmtId="43" fontId="0" fillId="0" borderId="0" xfId="1" applyFont="1" applyBorder="1" applyProtection="1"/>
    <xf numFmtId="0" fontId="7" fillId="0" borderId="0" xfId="0" applyFont="1" applyAlignment="1">
      <alignment horizontal="left"/>
    </xf>
    <xf numFmtId="0" fontId="11" fillId="14" borderId="1" xfId="0" applyFont="1" applyFill="1" applyBorder="1" applyAlignment="1" applyProtection="1">
      <alignment horizontal="center" vertical="center"/>
      <protection locked="0"/>
    </xf>
    <xf numFmtId="0" fontId="11" fillId="14" borderId="8" xfId="0" applyFont="1" applyFill="1" applyBorder="1" applyAlignment="1" applyProtection="1">
      <alignment horizontal="center" vertical="center"/>
      <protection locked="0"/>
    </xf>
    <xf numFmtId="0" fontId="11" fillId="14" borderId="4" xfId="0" applyFont="1" applyFill="1" applyBorder="1" applyAlignment="1" applyProtection="1">
      <alignment horizontal="center" vertical="center"/>
      <protection locked="0"/>
    </xf>
    <xf numFmtId="0" fontId="2" fillId="0" borderId="0" xfId="0" applyFont="1" applyAlignment="1">
      <alignment horizontal="center" vertical="center"/>
    </xf>
    <xf numFmtId="0" fontId="0" fillId="0" borderId="30"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 fillId="0" borderId="0" xfId="0" applyFont="1" applyAlignment="1">
      <alignment horizontal="center"/>
    </xf>
    <xf numFmtId="0" fontId="23" fillId="0" borderId="23" xfId="3" applyFont="1" applyBorder="1" applyAlignment="1">
      <alignment horizontal="left" vertical="center" wrapText="1"/>
    </xf>
    <xf numFmtId="0" fontId="23" fillId="0" borderId="24" xfId="3" applyFont="1" applyBorder="1" applyAlignment="1">
      <alignment horizontal="left" vertical="center" wrapText="1"/>
    </xf>
    <xf numFmtId="0" fontId="23" fillId="13" borderId="23" xfId="3" applyFont="1" applyFill="1" applyBorder="1" applyAlignment="1">
      <alignment horizontal="left" vertical="center" wrapText="1"/>
    </xf>
    <xf numFmtId="0" fontId="23" fillId="13" borderId="24" xfId="3" applyFont="1" applyFill="1" applyBorder="1" applyAlignment="1">
      <alignment horizontal="left" vertical="center" wrapText="1"/>
    </xf>
    <xf numFmtId="0" fontId="12" fillId="0" borderId="23" xfId="0" applyFont="1" applyBorder="1" applyAlignment="1">
      <alignment horizontal="center" vertical="center" wrapText="1"/>
    </xf>
    <xf numFmtId="0" fontId="23" fillId="0" borderId="2" xfId="3" applyFont="1" applyBorder="1" applyAlignment="1">
      <alignment horizontal="left" vertical="center" wrapText="1"/>
    </xf>
    <xf numFmtId="0" fontId="23" fillId="0" borderId="3" xfId="3" applyFont="1" applyBorder="1" applyAlignment="1">
      <alignment horizontal="left" vertical="center" wrapText="1"/>
    </xf>
    <xf numFmtId="0" fontId="34" fillId="0" borderId="34" xfId="0" applyFont="1" applyBorder="1" applyAlignment="1">
      <alignment horizontal="center" vertical="center"/>
    </xf>
    <xf numFmtId="0" fontId="34" fillId="0" borderId="35" xfId="0" applyFont="1" applyBorder="1" applyAlignment="1">
      <alignment horizontal="center" vertical="center"/>
    </xf>
    <xf numFmtId="0" fontId="34" fillId="0" borderId="36"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center"/>
    </xf>
    <xf numFmtId="164" fontId="5" fillId="0" borderId="14" xfId="0" applyNumberFormat="1" applyFont="1" applyBorder="1" applyAlignment="1">
      <alignment horizontal="center" vertical="center"/>
    </xf>
    <xf numFmtId="164" fontId="5" fillId="0" borderId="16" xfId="0" applyNumberFormat="1"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7" fillId="0" borderId="0" xfId="0" applyFont="1" applyAlignment="1">
      <alignment vertical="center" wrapText="1"/>
    </xf>
    <xf numFmtId="0" fontId="5" fillId="12" borderId="22" xfId="0" applyFont="1" applyFill="1" applyBorder="1" applyAlignment="1">
      <alignment horizontal="center" vertical="center" wrapText="1"/>
    </xf>
    <xf numFmtId="0" fontId="28" fillId="0" borderId="23" xfId="0" applyFont="1" applyBorder="1" applyAlignment="1" applyProtection="1">
      <alignment horizontal="left" vertical="center" wrapText="1"/>
      <protection locked="0"/>
    </xf>
    <xf numFmtId="0" fontId="28" fillId="0" borderId="24" xfId="0" applyFont="1" applyBorder="1" applyAlignment="1" applyProtection="1">
      <alignment horizontal="left" vertical="center" wrapText="1"/>
      <protection locked="0"/>
    </xf>
    <xf numFmtId="0" fontId="0" fillId="0" borderId="29" xfId="0" applyBorder="1" applyAlignment="1">
      <alignment horizontal="left" vertical="center" wrapText="1"/>
    </xf>
    <xf numFmtId="0" fontId="0" fillId="0" borderId="31" xfId="0" applyBorder="1" applyAlignment="1">
      <alignment horizontal="left" vertical="center" wrapText="1"/>
    </xf>
    <xf numFmtId="0" fontId="0" fillId="4" borderId="7" xfId="0" applyFill="1" applyBorder="1" applyAlignment="1">
      <alignment horizontal="left" vertical="center" wrapText="1"/>
    </xf>
    <xf numFmtId="0" fontId="0" fillId="4" borderId="7" xfId="0" applyFill="1" applyBorder="1" applyAlignment="1">
      <alignment horizontal="left" vertical="top"/>
    </xf>
    <xf numFmtId="0" fontId="0" fillId="4" borderId="7" xfId="0" applyFill="1" applyBorder="1" applyAlignment="1">
      <alignment horizontal="left" vertical="center"/>
    </xf>
    <xf numFmtId="0" fontId="29" fillId="0" borderId="7" xfId="0" applyFont="1" applyBorder="1" applyAlignment="1">
      <alignment horizontal="left" vertical="center" wrapText="1"/>
    </xf>
    <xf numFmtId="0" fontId="29" fillId="0" borderId="7" xfId="0" applyFont="1" applyBorder="1" applyAlignment="1">
      <alignment horizontal="left" vertical="center"/>
    </xf>
    <xf numFmtId="0" fontId="29" fillId="0" borderId="23" xfId="0" applyFont="1" applyBorder="1" applyAlignment="1">
      <alignment horizontal="left" vertical="center" wrapText="1"/>
    </xf>
    <xf numFmtId="0" fontId="29" fillId="0" borderId="24" xfId="0" applyFont="1" applyBorder="1" applyAlignment="1">
      <alignment horizontal="left" vertical="center" wrapText="1"/>
    </xf>
    <xf numFmtId="0" fontId="11" fillId="0" borderId="23" xfId="0" applyFont="1" applyBorder="1" applyAlignment="1" applyProtection="1">
      <alignment horizontal="left"/>
      <protection locked="0"/>
    </xf>
    <xf numFmtId="0" fontId="11" fillId="0" borderId="25" xfId="0" applyFont="1" applyBorder="1" applyAlignment="1" applyProtection="1">
      <alignment horizontal="left"/>
      <protection locked="0"/>
    </xf>
    <xf numFmtId="0" fontId="11" fillId="0" borderId="24" xfId="0" applyFont="1" applyBorder="1" applyAlignment="1" applyProtection="1">
      <alignment horizontal="left"/>
      <protection locked="0"/>
    </xf>
    <xf numFmtId="0" fontId="5" fillId="0" borderId="2" xfId="0" applyFont="1" applyBorder="1" applyAlignment="1">
      <alignment horizontal="center"/>
    </xf>
    <xf numFmtId="0" fontId="5" fillId="0" borderId="21" xfId="0" applyFont="1" applyBorder="1" applyAlignment="1">
      <alignment horizontal="center"/>
    </xf>
    <xf numFmtId="0" fontId="5" fillId="0" borderId="3" xfId="0" applyFont="1" applyBorder="1" applyAlignment="1">
      <alignment horizontal="center"/>
    </xf>
    <xf numFmtId="0" fontId="11" fillId="15" borderId="7" xfId="0" applyFont="1" applyFill="1" applyBorder="1" applyAlignment="1">
      <alignment horizontal="left"/>
    </xf>
    <xf numFmtId="0" fontId="12" fillId="7" borderId="23"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12" fillId="7" borderId="24" xfId="0" applyFont="1" applyFill="1" applyBorder="1" applyAlignment="1">
      <alignment horizontal="center" vertical="center" wrapText="1"/>
    </xf>
    <xf numFmtId="0" fontId="10" fillId="14" borderId="23" xfId="0" applyFont="1" applyFill="1" applyBorder="1" applyAlignment="1">
      <alignment horizontal="left" vertical="center"/>
    </xf>
    <xf numFmtId="0" fontId="10" fillId="14" borderId="25" xfId="0" applyFont="1" applyFill="1" applyBorder="1" applyAlignment="1">
      <alignment horizontal="left" vertical="center"/>
    </xf>
    <xf numFmtId="0" fontId="10" fillId="14" borderId="24" xfId="0" applyFont="1" applyFill="1" applyBorder="1" applyAlignment="1">
      <alignment horizontal="left" vertical="center"/>
    </xf>
    <xf numFmtId="0" fontId="10" fillId="0" borderId="0" xfId="0" applyFont="1" applyAlignment="1">
      <alignment horizontal="left" vertical="center" wrapText="1"/>
    </xf>
    <xf numFmtId="0" fontId="0" fillId="0" borderId="0" xfId="0" applyAlignment="1">
      <alignment horizontal="left" vertical="center" wrapText="1"/>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5" fillId="0" borderId="0" xfId="0" applyFont="1" applyAlignment="1" applyProtection="1">
      <alignment horizontal="left" vertical="center"/>
      <protection locked="0"/>
    </xf>
    <xf numFmtId="0" fontId="0" fillId="0" borderId="26" xfId="0" applyBorder="1" applyAlignment="1">
      <alignment horizontal="left" vertical="center"/>
    </xf>
    <xf numFmtId="0" fontId="0" fillId="0" borderId="33" xfId="0" applyBorder="1" applyAlignment="1">
      <alignment horizontal="left" vertical="center"/>
    </xf>
    <xf numFmtId="0" fontId="0" fillId="0" borderId="27" xfId="0" applyBorder="1" applyAlignment="1">
      <alignment horizontal="left" vertical="center"/>
    </xf>
    <xf numFmtId="0" fontId="0" fillId="0" borderId="26" xfId="0" applyBorder="1" applyAlignment="1">
      <alignment horizontal="left" vertical="center" wrapText="1"/>
    </xf>
    <xf numFmtId="0" fontId="0" fillId="0" borderId="33" xfId="0" applyBorder="1" applyAlignment="1">
      <alignment horizontal="left" vertical="center" wrapText="1"/>
    </xf>
    <xf numFmtId="0" fontId="0" fillId="0" borderId="27" xfId="0" applyBorder="1" applyAlignment="1">
      <alignment horizontal="left" vertical="center" wrapText="1"/>
    </xf>
    <xf numFmtId="0" fontId="1" fillId="0" borderId="29" xfId="0" applyFont="1" applyBorder="1" applyAlignment="1" applyProtection="1">
      <alignment horizontal="left" vertical="center" wrapText="1"/>
      <protection locked="0"/>
    </xf>
    <xf numFmtId="0" fontId="0" fillId="0" borderId="10" xfId="0" applyBorder="1" applyAlignment="1"/>
    <xf numFmtId="0" fontId="0" fillId="0" borderId="13" xfId="0" applyBorder="1" applyAlignment="1"/>
    <xf numFmtId="0" fontId="0" fillId="0" borderId="7" xfId="0" applyBorder="1" applyAlignment="1"/>
    <xf numFmtId="0" fontId="0" fillId="0" borderId="18" xfId="0" applyBorder="1" applyAlignment="1"/>
    <xf numFmtId="0" fontId="11" fillId="14" borderId="4" xfId="0" applyFont="1" applyFill="1" applyBorder="1" applyAlignment="1" applyProtection="1">
      <protection locked="0"/>
    </xf>
    <xf numFmtId="0" fontId="0" fillId="0" borderId="0" xfId="0" applyAlignment="1"/>
    <xf numFmtId="0" fontId="12" fillId="3" borderId="2"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5"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4" xfId="0" applyFont="1" applyFill="1" applyBorder="1" applyAlignment="1">
      <alignment horizontal="center" vertical="center" wrapText="1"/>
    </xf>
    <xf numFmtId="0" fontId="11" fillId="0" borderId="23" xfId="3" applyFont="1" applyBorder="1" applyAlignment="1">
      <alignment vertical="center"/>
    </xf>
    <xf numFmtId="0" fontId="11" fillId="0" borderId="23" xfId="3" applyFont="1" applyBorder="1" applyAlignment="1">
      <alignment horizontal="left" vertical="center"/>
    </xf>
    <xf numFmtId="0" fontId="11" fillId="0" borderId="24" xfId="3" applyFont="1" applyBorder="1" applyAlignment="1">
      <alignment horizontal="left" vertical="center"/>
    </xf>
    <xf numFmtId="0" fontId="11" fillId="0" borderId="7" xfId="0" applyFont="1" applyBorder="1" applyAlignment="1" applyProtection="1">
      <alignment horizontal="center" vertical="center"/>
      <protection locked="0"/>
    </xf>
    <xf numFmtId="0" fontId="11" fillId="13" borderId="23" xfId="3" applyFont="1" applyFill="1" applyBorder="1" applyAlignment="1">
      <alignment horizontal="left" vertical="center"/>
    </xf>
    <xf numFmtId="0" fontId="11" fillId="13" borderId="24" xfId="3" applyFont="1" applyFill="1" applyBorder="1" applyAlignment="1">
      <alignment horizontal="left" vertical="center"/>
    </xf>
    <xf numFmtId="0" fontId="11" fillId="0" borderId="1" xfId="0" applyFont="1" applyBorder="1" applyAlignment="1" applyProtection="1">
      <alignment horizontal="center" vertical="center"/>
      <protection locked="0"/>
    </xf>
    <xf numFmtId="0" fontId="12" fillId="0" borderId="25" xfId="0" applyFont="1" applyBorder="1" applyAlignment="1">
      <alignment horizontal="center" vertical="center" wrapText="1"/>
    </xf>
    <xf numFmtId="0" fontId="12" fillId="0" borderId="24" xfId="0" applyFont="1" applyBorder="1" applyAlignment="1">
      <alignment horizontal="center" vertical="center" wrapText="1"/>
    </xf>
    <xf numFmtId="0" fontId="11" fillId="5" borderId="23" xfId="0" applyFont="1" applyFill="1" applyBorder="1" applyAlignment="1" applyProtection="1">
      <alignment horizontal="center" vertical="center"/>
      <protection locked="0"/>
    </xf>
    <xf numFmtId="0" fontId="11" fillId="5" borderId="24" xfId="0" applyFont="1" applyFill="1" applyBorder="1" applyAlignment="1" applyProtection="1">
      <alignment horizontal="center" vertical="center"/>
      <protection locked="0"/>
    </xf>
    <xf numFmtId="0" fontId="11" fillId="0" borderId="7" xfId="0" applyFont="1" applyBorder="1" applyAlignment="1" applyProtection="1">
      <alignment vertical="center"/>
      <protection locked="0"/>
    </xf>
    <xf numFmtId="0" fontId="11" fillId="0" borderId="23" xfId="0" applyFont="1" applyBorder="1" applyAlignment="1" applyProtection="1">
      <alignment horizontal="left" vertical="center"/>
      <protection locked="0"/>
    </xf>
    <xf numFmtId="0" fontId="11" fillId="0" borderId="24" xfId="0" applyFont="1" applyBorder="1" applyAlignment="1" applyProtection="1">
      <alignment horizontal="left" vertical="center"/>
      <protection locked="0"/>
    </xf>
    <xf numFmtId="0" fontId="11" fillId="15" borderId="7" xfId="0" applyFont="1" applyFill="1" applyBorder="1" applyAlignment="1" applyProtection="1">
      <alignment horizontal="center" vertical="center"/>
      <protection locked="0"/>
    </xf>
    <xf numFmtId="0" fontId="11" fillId="15" borderId="7" xfId="0" applyFont="1" applyFill="1" applyBorder="1" applyAlignment="1" applyProtection="1">
      <alignment horizontal="center"/>
      <protection locked="0"/>
    </xf>
    <xf numFmtId="0" fontId="11" fillId="5" borderId="23" xfId="0" applyFont="1" applyFill="1" applyBorder="1" applyAlignment="1">
      <alignment vertical="top"/>
    </xf>
    <xf numFmtId="0" fontId="11" fillId="5" borderId="25" xfId="0" applyFont="1" applyFill="1" applyBorder="1" applyAlignment="1">
      <alignment vertical="top"/>
    </xf>
    <xf numFmtId="0" fontId="11" fillId="5" borderId="24" xfId="0" applyFont="1" applyFill="1" applyBorder="1" applyAlignment="1">
      <alignment vertical="top"/>
    </xf>
    <xf numFmtId="0" fontId="11" fillId="5" borderId="25" xfId="0" applyFont="1" applyFill="1" applyBorder="1" applyAlignment="1">
      <alignment vertical="top"/>
    </xf>
    <xf numFmtId="0" fontId="11" fillId="0" borderId="23" xfId="0" applyFont="1" applyBorder="1" applyAlignment="1">
      <alignment horizontal="center"/>
    </xf>
    <xf numFmtId="0" fontId="11" fillId="0" borderId="24" xfId="0" applyFont="1" applyBorder="1" applyAlignment="1">
      <alignment horizontal="center"/>
    </xf>
    <xf numFmtId="0" fontId="11" fillId="5" borderId="7" xfId="0" applyFont="1" applyFill="1" applyBorder="1"/>
    <xf numFmtId="0" fontId="11" fillId="5" borderId="23" xfId="0" applyFont="1" applyFill="1" applyBorder="1" applyAlignment="1">
      <alignment horizontal="left" vertical="center"/>
    </xf>
    <xf numFmtId="0" fontId="11" fillId="5" borderId="25" xfId="0" applyFont="1" applyFill="1" applyBorder="1" applyAlignment="1">
      <alignment horizontal="left" vertical="center"/>
    </xf>
    <xf numFmtId="0" fontId="11" fillId="5" borderId="24" xfId="0" applyFont="1" applyFill="1" applyBorder="1" applyAlignment="1">
      <alignment horizontal="left" vertical="center"/>
    </xf>
    <xf numFmtId="0" fontId="11" fillId="5" borderId="24" xfId="0" applyFont="1" applyFill="1" applyBorder="1" applyAlignment="1">
      <alignment horizontal="left" vertical="center"/>
    </xf>
    <xf numFmtId="0" fontId="12" fillId="6" borderId="7" xfId="0" applyFont="1" applyFill="1" applyBorder="1" applyAlignment="1">
      <alignment horizontal="center"/>
    </xf>
    <xf numFmtId="0" fontId="11" fillId="0" borderId="7" xfId="0" applyFont="1" applyBorder="1" applyAlignment="1">
      <alignment horizontal="center"/>
    </xf>
    <xf numFmtId="10" fontId="11" fillId="0" borderId="7" xfId="4" applyNumberFormat="1" applyFont="1" applyBorder="1" applyProtection="1">
      <protection locked="0"/>
    </xf>
    <xf numFmtId="10" fontId="5" fillId="0" borderId="7" xfId="4" applyNumberFormat="1" applyFont="1" applyFill="1" applyBorder="1" applyAlignment="1" applyProtection="1">
      <alignment horizontal="center"/>
      <protection locked="0"/>
    </xf>
    <xf numFmtId="0" fontId="1" fillId="13" borderId="23" xfId="0" applyFont="1" applyFill="1" applyBorder="1" applyAlignment="1">
      <alignment horizontal="left"/>
    </xf>
    <xf numFmtId="0" fontId="1" fillId="13" borderId="25" xfId="0" applyFont="1" applyFill="1" applyBorder="1" applyAlignment="1">
      <alignment horizontal="left"/>
    </xf>
    <xf numFmtId="0" fontId="1" fillId="13" borderId="24" xfId="0" applyFont="1" applyFill="1" applyBorder="1" applyAlignment="1">
      <alignment horizontal="left"/>
    </xf>
    <xf numFmtId="0" fontId="1" fillId="13" borderId="24" xfId="0" applyFont="1" applyFill="1" applyBorder="1" applyAlignment="1">
      <alignment horizontal="left"/>
    </xf>
    <xf numFmtId="0" fontId="5" fillId="7" borderId="7" xfId="0" applyFont="1" applyFill="1" applyBorder="1" applyAlignment="1">
      <alignment horizontal="center" vertical="center"/>
    </xf>
    <xf numFmtId="0" fontId="12" fillId="7" borderId="7"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1" fillId="0" borderId="7" xfId="0" applyFont="1" applyBorder="1" applyAlignment="1">
      <alignment horizontal="left" vertical="center"/>
    </xf>
    <xf numFmtId="0" fontId="5" fillId="0" borderId="23" xfId="0" applyFont="1" applyBorder="1" applyAlignment="1">
      <alignment horizontal="center" vertical="top" wrapText="1"/>
    </xf>
    <xf numFmtId="0" fontId="5" fillId="0" borderId="25" xfId="0" applyFont="1" applyBorder="1" applyAlignment="1">
      <alignment horizontal="center" vertical="top" wrapText="1"/>
    </xf>
    <xf numFmtId="0" fontId="5" fillId="0" borderId="24" xfId="0" applyFont="1" applyBorder="1" applyAlignment="1">
      <alignment horizontal="center" vertical="top" wrapText="1"/>
    </xf>
    <xf numFmtId="0" fontId="1" fillId="0" borderId="7" xfId="0" applyFont="1" applyBorder="1"/>
    <xf numFmtId="166" fontId="5" fillId="0" borderId="23" xfId="1" applyNumberFormat="1" applyFont="1" applyFill="1" applyBorder="1" applyAlignment="1" applyProtection="1">
      <alignment horizontal="center"/>
    </xf>
    <xf numFmtId="166" fontId="5" fillId="0" borderId="24" xfId="1" applyNumberFormat="1" applyFont="1" applyFill="1" applyBorder="1" applyAlignment="1" applyProtection="1">
      <alignment horizontal="center"/>
    </xf>
    <xf numFmtId="166" fontId="5" fillId="8" borderId="7" xfId="0" applyNumberFormat="1" applyFont="1" applyFill="1" applyBorder="1" applyAlignment="1">
      <alignment horizontal="center"/>
    </xf>
    <xf numFmtId="0" fontId="1" fillId="4" borderId="7" xfId="0" applyFont="1" applyFill="1" applyBorder="1" applyAlignment="1">
      <alignment horizontal="left" vertical="center" wrapText="1"/>
    </xf>
    <xf numFmtId="165" fontId="1" fillId="11" borderId="1" xfId="0" applyNumberFormat="1" applyFont="1" applyFill="1" applyBorder="1" applyAlignment="1" applyProtection="1">
      <alignment horizontal="left" vertical="center" wrapText="1"/>
      <protection locked="0"/>
    </xf>
    <xf numFmtId="165" fontId="1" fillId="11" borderId="8" xfId="0" applyNumberFormat="1" applyFont="1" applyFill="1" applyBorder="1" applyAlignment="1" applyProtection="1">
      <alignment horizontal="left" vertical="center" wrapText="1"/>
      <protection locked="0"/>
    </xf>
    <xf numFmtId="165" fontId="1" fillId="11" borderId="4" xfId="0" applyNumberFormat="1" applyFont="1" applyFill="1" applyBorder="1" applyAlignment="1" applyProtection="1">
      <alignment horizontal="left" vertical="center" wrapText="1"/>
      <protection locked="0"/>
    </xf>
  </cellXfs>
  <cellStyles count="5">
    <cellStyle name="Milliers" xfId="1" builtinId="3"/>
    <cellStyle name="Monétaire" xfId="2" builtinId="4"/>
    <cellStyle name="Normal" xfId="0" builtinId="0"/>
    <cellStyle name="Normal 2" xfId="3" xr:uid="{00000000-0005-0000-0000-000003000000}"/>
    <cellStyle name="Pourcentag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361948</xdr:colOff>
      <xdr:row>0</xdr:row>
      <xdr:rowOff>63500</xdr:rowOff>
    </xdr:from>
    <xdr:to>
      <xdr:col>8</xdr:col>
      <xdr:colOff>570879</xdr:colOff>
      <xdr:row>1</xdr:row>
      <xdr:rowOff>321747</xdr:rowOff>
    </xdr:to>
    <xdr:pic>
      <xdr:nvPicPr>
        <xdr:cNvPr id="3" name="Image 2">
          <a:extLst>
            <a:ext uri="{FF2B5EF4-FFF2-40B4-BE49-F238E27FC236}">
              <a16:creationId xmlns:a16="http://schemas.microsoft.com/office/drawing/2014/main" id="{9FB5618F-A0F8-45D6-A52C-4F08F5CB5129}"/>
            </a:ext>
          </a:extLst>
        </xdr:cNvPr>
        <xdr:cNvPicPr>
          <a:picLocks noChangeAspect="1"/>
        </xdr:cNvPicPr>
      </xdr:nvPicPr>
      <xdr:blipFill>
        <a:blip xmlns:r="http://schemas.openxmlformats.org/officeDocument/2006/relationships" r:embed="rId1"/>
        <a:stretch/>
      </xdr:blipFill>
      <xdr:spPr bwMode="auto">
        <a:xfrm>
          <a:off x="6372223" y="63500"/>
          <a:ext cx="4438031" cy="8583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1028698</xdr:colOff>
      <xdr:row>0</xdr:row>
      <xdr:rowOff>63500</xdr:rowOff>
    </xdr:from>
    <xdr:to>
      <xdr:col>8</xdr:col>
      <xdr:colOff>1037604</xdr:colOff>
      <xdr:row>1</xdr:row>
      <xdr:rowOff>324922</xdr:rowOff>
    </xdr:to>
    <xdr:pic>
      <xdr:nvPicPr>
        <xdr:cNvPr id="2" name="Image 1">
          <a:extLst>
            <a:ext uri="{FF2B5EF4-FFF2-40B4-BE49-F238E27FC236}">
              <a16:creationId xmlns:a16="http://schemas.microsoft.com/office/drawing/2014/main" id="{53EAD6A5-C3E1-425F-98A8-CF6B8CD65B30}"/>
            </a:ext>
          </a:extLst>
        </xdr:cNvPr>
        <xdr:cNvPicPr>
          <a:picLocks noChangeAspect="1"/>
        </xdr:cNvPicPr>
      </xdr:nvPicPr>
      <xdr:blipFill>
        <a:blip xmlns:r="http://schemas.openxmlformats.org/officeDocument/2006/relationships" r:embed="rId1"/>
        <a:stretch/>
      </xdr:blipFill>
      <xdr:spPr bwMode="auto">
        <a:xfrm>
          <a:off x="6534148" y="63500"/>
          <a:ext cx="4438031" cy="8614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327023</xdr:colOff>
      <xdr:row>0</xdr:row>
      <xdr:rowOff>76200</xdr:rowOff>
    </xdr:from>
    <xdr:to>
      <xdr:col>8</xdr:col>
      <xdr:colOff>2554</xdr:colOff>
      <xdr:row>1</xdr:row>
      <xdr:rowOff>334447</xdr:rowOff>
    </xdr:to>
    <xdr:pic>
      <xdr:nvPicPr>
        <xdr:cNvPr id="4" name="Image 3">
          <a:extLst>
            <a:ext uri="{FF2B5EF4-FFF2-40B4-BE49-F238E27FC236}">
              <a16:creationId xmlns:a16="http://schemas.microsoft.com/office/drawing/2014/main" id="{AC667241-AE50-41D5-BAA6-5DF5A4744672}"/>
            </a:ext>
          </a:extLst>
        </xdr:cNvPr>
        <xdr:cNvPicPr>
          <a:picLocks noChangeAspect="1"/>
        </xdr:cNvPicPr>
      </xdr:nvPicPr>
      <xdr:blipFill>
        <a:blip xmlns:r="http://schemas.openxmlformats.org/officeDocument/2006/relationships" r:embed="rId1"/>
        <a:stretch/>
      </xdr:blipFill>
      <xdr:spPr bwMode="auto">
        <a:xfrm>
          <a:off x="4918073" y="76200"/>
          <a:ext cx="4438031" cy="8583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1431924</xdr:colOff>
      <xdr:row>0</xdr:row>
      <xdr:rowOff>60324</xdr:rowOff>
    </xdr:from>
    <xdr:to>
      <xdr:col>5</xdr:col>
      <xdr:colOff>1905</xdr:colOff>
      <xdr:row>0</xdr:row>
      <xdr:rowOff>751840</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xdr:blipFill>
      <xdr:spPr bwMode="auto">
        <a:xfrm>
          <a:off x="4756149" y="60324"/>
          <a:ext cx="3865881" cy="6946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1114423</xdr:colOff>
      <xdr:row>0</xdr:row>
      <xdr:rowOff>73025</xdr:rowOff>
    </xdr:from>
    <xdr:to>
      <xdr:col>10</xdr:col>
      <xdr:colOff>2554</xdr:colOff>
      <xdr:row>1</xdr:row>
      <xdr:rowOff>334447</xdr:rowOff>
    </xdr:to>
    <xdr:pic>
      <xdr:nvPicPr>
        <xdr:cNvPr id="4" name="Image 3">
          <a:extLst>
            <a:ext uri="{FF2B5EF4-FFF2-40B4-BE49-F238E27FC236}">
              <a16:creationId xmlns:a16="http://schemas.microsoft.com/office/drawing/2014/main" id="{1C793213-EC39-417C-96F2-E37B1D257DC4}"/>
            </a:ext>
          </a:extLst>
        </xdr:cNvPr>
        <xdr:cNvPicPr>
          <a:picLocks noChangeAspect="1"/>
        </xdr:cNvPicPr>
      </xdr:nvPicPr>
      <xdr:blipFill>
        <a:blip xmlns:r="http://schemas.openxmlformats.org/officeDocument/2006/relationships" r:embed="rId1"/>
        <a:stretch/>
      </xdr:blipFill>
      <xdr:spPr bwMode="auto">
        <a:xfrm>
          <a:off x="7124698" y="73025"/>
          <a:ext cx="4431681" cy="8614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7"/>
  <sheetViews>
    <sheetView tabSelected="1" workbookViewId="0">
      <selection activeCell="C1" sqref="C1:E1"/>
    </sheetView>
  </sheetViews>
  <sheetFormatPr defaultColWidth="11.42578125" defaultRowHeight="15" customHeight="1"/>
  <cols>
    <col min="1" max="1" width="17.5703125" style="1" customWidth="1"/>
    <col min="2" max="2" width="18.85546875" style="1" customWidth="1"/>
    <col min="3" max="3" width="17.5703125" style="1" customWidth="1"/>
    <col min="4" max="4" width="14.5703125" style="1" customWidth="1"/>
    <col min="5" max="5" width="17.28515625" style="1" customWidth="1"/>
    <col min="6" max="6" width="12.85546875" style="1" customWidth="1"/>
    <col min="7" max="7" width="38.85546875" style="1" customWidth="1"/>
    <col min="8" max="9" width="8.5703125" style="1" customWidth="1"/>
    <col min="10" max="16384" width="11.42578125" style="1"/>
  </cols>
  <sheetData>
    <row r="1" spans="1:10" ht="47.1" customHeight="1" thickBot="1">
      <c r="A1" s="166" t="s">
        <v>0</v>
      </c>
      <c r="B1" s="166"/>
      <c r="C1" s="231"/>
      <c r="D1" s="167"/>
      <c r="E1" s="168"/>
      <c r="F1"/>
      <c r="G1"/>
      <c r="H1"/>
      <c r="I1" s="14"/>
    </row>
    <row r="2" spans="1:10" ht="47.1" customHeight="1" thickBot="1">
      <c r="A2" s="166" t="s">
        <v>1</v>
      </c>
      <c r="B2" s="166"/>
      <c r="C2" s="231"/>
      <c r="D2" s="167"/>
      <c r="E2" s="168"/>
      <c r="F2" s="160"/>
      <c r="G2" s="175" t="s">
        <v>2</v>
      </c>
      <c r="H2" s="175"/>
      <c r="I2" s="175"/>
    </row>
    <row r="3" spans="1:10" ht="15" customHeight="1">
      <c r="A3"/>
      <c r="B3"/>
      <c r="C3"/>
      <c r="D3"/>
      <c r="E3" s="65"/>
      <c r="F3"/>
      <c r="G3"/>
      <c r="H3"/>
      <c r="I3"/>
    </row>
    <row r="4" spans="1:10" ht="14.45">
      <c r="A4" s="3" t="s">
        <v>3</v>
      </c>
      <c r="B4"/>
      <c r="C4" s="4"/>
      <c r="D4"/>
      <c r="E4"/>
      <c r="F4"/>
      <c r="G4"/>
      <c r="H4"/>
      <c r="I4"/>
    </row>
    <row r="5" spans="1:10" ht="14.45">
      <c r="A5" s="3"/>
      <c r="B5"/>
      <c r="C5" s="4"/>
      <c r="D5"/>
      <c r="E5"/>
      <c r="F5"/>
      <c r="G5"/>
      <c r="H5"/>
      <c r="I5"/>
    </row>
    <row r="6" spans="1:10" ht="14.45">
      <c r="A6" s="5" t="s">
        <v>4</v>
      </c>
      <c r="B6"/>
      <c r="C6" s="4"/>
      <c r="D6"/>
      <c r="E6"/>
      <c r="F6"/>
      <c r="G6"/>
      <c r="H6"/>
      <c r="I6"/>
    </row>
    <row r="7" spans="1:10" ht="14.45">
      <c r="A7" s="6" t="s">
        <v>5</v>
      </c>
      <c r="B7"/>
      <c r="C7" s="4"/>
      <c r="D7"/>
      <c r="E7"/>
      <c r="F7"/>
      <c r="G7"/>
      <c r="H7"/>
      <c r="I7"/>
    </row>
    <row r="8" spans="1:10" ht="14.45">
      <c r="A8" s="6" t="s">
        <v>6</v>
      </c>
      <c r="B8"/>
      <c r="C8" s="5"/>
      <c r="D8" s="6"/>
      <c r="E8" s="6"/>
      <c r="F8" s="6"/>
      <c r="G8" s="6"/>
      <c r="H8"/>
      <c r="I8"/>
    </row>
    <row r="9" spans="1:10" ht="14.45">
      <c r="A9" s="6" t="s">
        <v>7</v>
      </c>
      <c r="B9"/>
      <c r="C9" s="5"/>
      <c r="D9" s="6"/>
      <c r="E9" s="6"/>
      <c r="F9" s="6"/>
      <c r="G9" s="6"/>
      <c r="H9"/>
      <c r="I9"/>
    </row>
    <row r="10" spans="1:10" ht="14.45">
      <c r="A10"/>
      <c r="B10" s="4"/>
      <c r="C10" s="4"/>
      <c r="D10"/>
      <c r="E10"/>
      <c r="F10"/>
      <c r="G10"/>
      <c r="H10"/>
      <c r="I10"/>
    </row>
    <row r="11" spans="1:10" s="7" customFormat="1" ht="29.1" customHeight="1">
      <c r="A11" s="169" t="s">
        <v>8</v>
      </c>
      <c r="B11" s="171" t="s">
        <v>9</v>
      </c>
      <c r="C11" s="155" t="s">
        <v>10</v>
      </c>
      <c r="D11" s="173" t="s">
        <v>11</v>
      </c>
      <c r="E11" s="169" t="s">
        <v>12</v>
      </c>
      <c r="F11" s="169" t="s">
        <v>13</v>
      </c>
      <c r="G11" s="169" t="s">
        <v>14</v>
      </c>
      <c r="H11" s="171" t="s">
        <v>15</v>
      </c>
      <c r="I11" s="173"/>
    </row>
    <row r="12" spans="1:10" s="7" customFormat="1" ht="14.85" customHeight="1">
      <c r="A12" s="170"/>
      <c r="B12" s="172"/>
      <c r="C12" s="156" t="s">
        <v>16</v>
      </c>
      <c r="D12" s="174"/>
      <c r="E12" s="170"/>
      <c r="F12" s="170"/>
      <c r="G12" s="170"/>
      <c r="H12" s="172" t="s">
        <v>17</v>
      </c>
      <c r="I12" s="174"/>
    </row>
    <row r="13" spans="1:10" ht="15" customHeight="1">
      <c r="A13" s="66" t="s">
        <v>18</v>
      </c>
      <c r="B13" s="66" t="s">
        <v>19</v>
      </c>
      <c r="C13" s="157" t="s">
        <v>20</v>
      </c>
      <c r="D13" s="157" t="s">
        <v>21</v>
      </c>
      <c r="E13" s="66" t="s">
        <v>22</v>
      </c>
      <c r="F13" s="66"/>
      <c r="G13" s="66" t="s">
        <v>23</v>
      </c>
      <c r="H13" s="66" t="s">
        <v>24</v>
      </c>
      <c r="I13" s="66">
        <v>151</v>
      </c>
      <c r="J13" s="163" t="s">
        <v>25</v>
      </c>
    </row>
    <row r="14" spans="1:10" ht="15" customHeight="1">
      <c r="A14" s="66" t="s">
        <v>26</v>
      </c>
      <c r="B14" s="66" t="s">
        <v>27</v>
      </c>
      <c r="C14" s="157" t="s">
        <v>20</v>
      </c>
      <c r="D14" s="157" t="s">
        <v>20</v>
      </c>
      <c r="E14" s="66" t="s">
        <v>22</v>
      </c>
      <c r="F14" s="66"/>
      <c r="G14" s="66" t="s">
        <v>23</v>
      </c>
      <c r="H14" s="66" t="s">
        <v>24</v>
      </c>
      <c r="I14" s="66">
        <v>152</v>
      </c>
      <c r="J14" s="164"/>
    </row>
    <row r="15" spans="1:10" ht="14.45">
      <c r="A15" s="66" t="s">
        <v>28</v>
      </c>
      <c r="B15" s="66" t="s">
        <v>29</v>
      </c>
      <c r="C15" s="157" t="s">
        <v>20</v>
      </c>
      <c r="D15" s="157" t="s">
        <v>20</v>
      </c>
      <c r="E15" s="66" t="s">
        <v>22</v>
      </c>
      <c r="F15" s="66"/>
      <c r="G15" s="66" t="s">
        <v>23</v>
      </c>
      <c r="H15" s="66" t="s">
        <v>24</v>
      </c>
      <c r="I15" s="66">
        <v>151</v>
      </c>
      <c r="J15" s="164"/>
    </row>
    <row r="16" spans="1:10" ht="14.45">
      <c r="A16" s="66" t="s">
        <v>30</v>
      </c>
      <c r="B16" s="66" t="s">
        <v>31</v>
      </c>
      <c r="C16" s="157" t="s">
        <v>21</v>
      </c>
      <c r="D16" s="157" t="s">
        <v>21</v>
      </c>
      <c r="E16" s="66" t="s">
        <v>22</v>
      </c>
      <c r="F16" s="66"/>
      <c r="G16" s="66" t="s">
        <v>32</v>
      </c>
      <c r="H16" s="66" t="s">
        <v>33</v>
      </c>
      <c r="I16" s="66">
        <v>28</v>
      </c>
      <c r="J16" s="164"/>
    </row>
    <row r="17" spans="1:10" ht="14.45">
      <c r="A17" s="66" t="s">
        <v>18</v>
      </c>
      <c r="B17" s="66" t="s">
        <v>34</v>
      </c>
      <c r="C17" s="157" t="s">
        <v>21</v>
      </c>
      <c r="D17" s="157" t="s">
        <v>21</v>
      </c>
      <c r="E17" s="66" t="s">
        <v>22</v>
      </c>
      <c r="F17" s="67"/>
      <c r="G17" s="66" t="s">
        <v>32</v>
      </c>
      <c r="H17" s="67" t="s">
        <v>33</v>
      </c>
      <c r="I17" s="67">
        <v>29</v>
      </c>
      <c r="J17" s="165"/>
    </row>
    <row r="18" spans="1:10" ht="14.45">
      <c r="A18" s="10"/>
      <c r="B18" s="10"/>
      <c r="C18" s="11"/>
      <c r="D18" s="11"/>
      <c r="E18" s="12"/>
      <c r="F18" s="12"/>
      <c r="G18" s="64"/>
      <c r="H18" s="12"/>
      <c r="I18" s="12"/>
    </row>
    <row r="19" spans="1:10" ht="14.45">
      <c r="A19" s="10"/>
      <c r="B19" s="10"/>
      <c r="C19" s="11"/>
      <c r="D19" s="11"/>
      <c r="E19" s="12"/>
      <c r="F19" s="12"/>
      <c r="G19" s="64"/>
      <c r="H19" s="12"/>
      <c r="I19" s="12"/>
    </row>
    <row r="20" spans="1:10" ht="14.45">
      <c r="A20" s="10"/>
      <c r="B20" s="10"/>
      <c r="C20" s="11"/>
      <c r="D20" s="11"/>
      <c r="E20" s="12"/>
      <c r="F20" s="12"/>
      <c r="G20" s="64"/>
      <c r="H20" s="12"/>
      <c r="I20" s="12"/>
    </row>
    <row r="21" spans="1:10" ht="14.45">
      <c r="A21" s="10"/>
      <c r="B21" s="10"/>
      <c r="C21" s="11"/>
      <c r="D21" s="11"/>
      <c r="E21" s="12"/>
      <c r="F21" s="12"/>
      <c r="G21" s="64"/>
      <c r="H21" s="12"/>
      <c r="I21" s="12"/>
    </row>
    <row r="22" spans="1:10" ht="14.45">
      <c r="A22" s="10"/>
      <c r="B22" s="10"/>
      <c r="C22" s="11"/>
      <c r="D22" s="11"/>
      <c r="E22" s="12"/>
      <c r="F22" s="12"/>
      <c r="G22" s="64"/>
      <c r="H22" s="12"/>
      <c r="I22" s="12"/>
    </row>
    <row r="23" spans="1:10" ht="14.45">
      <c r="A23" s="10"/>
      <c r="B23" s="10"/>
      <c r="C23" s="11"/>
      <c r="D23" s="11"/>
      <c r="E23" s="12"/>
      <c r="F23" s="12"/>
      <c r="G23" s="64"/>
      <c r="H23" s="12"/>
      <c r="I23" s="12"/>
    </row>
    <row r="24" spans="1:10" ht="14.45">
      <c r="A24" s="10"/>
      <c r="B24" s="10"/>
      <c r="C24" s="11"/>
      <c r="D24" s="11"/>
      <c r="E24" s="12"/>
      <c r="F24" s="12"/>
      <c r="G24" s="64"/>
      <c r="H24" s="12"/>
      <c r="I24" s="12"/>
    </row>
    <row r="25" spans="1:10" ht="14.45">
      <c r="A25" s="10"/>
      <c r="B25" s="10"/>
      <c r="C25" s="11"/>
      <c r="D25" s="11"/>
      <c r="E25" s="12"/>
      <c r="F25" s="12"/>
      <c r="G25" s="64"/>
      <c r="H25" s="12"/>
      <c r="I25" s="12"/>
    </row>
    <row r="26" spans="1:10" ht="14.45">
      <c r="A26" s="10"/>
      <c r="B26" s="10"/>
      <c r="C26" s="11"/>
      <c r="D26" s="11"/>
      <c r="E26" s="12"/>
      <c r="F26" s="12"/>
      <c r="G26" s="64"/>
      <c r="H26" s="12"/>
      <c r="I26" s="12"/>
    </row>
    <row r="27" spans="1:10" ht="14.45">
      <c r="A27" s="10"/>
      <c r="B27" s="10"/>
      <c r="C27" s="11"/>
      <c r="D27" s="11"/>
      <c r="E27" s="12"/>
      <c r="F27" s="12"/>
      <c r="G27" s="64"/>
      <c r="H27" s="12"/>
      <c r="I27" s="12"/>
    </row>
    <row r="28" spans="1:10" ht="14.45" hidden="1">
      <c r="A28" s="12"/>
      <c r="B28" s="12"/>
      <c r="C28" s="11"/>
      <c r="D28" s="12"/>
      <c r="E28" s="12"/>
      <c r="F28" s="12"/>
      <c r="G28" s="12"/>
      <c r="H28" s="12"/>
      <c r="I28" s="12"/>
    </row>
    <row r="29" spans="1:10" ht="14.45"/>
    <row r="30" spans="1:10" ht="14.45"/>
    <row r="31" spans="1:10" ht="14.45"/>
    <row r="32" spans="1:10" ht="14.45"/>
    <row r="33" ht="14.45"/>
    <row r="34" ht="14.45"/>
    <row r="35" ht="14.45"/>
    <row r="36" ht="14.45"/>
    <row r="37" ht="14.45"/>
    <row r="38" ht="14.45"/>
    <row r="39" ht="14.45"/>
    <row r="40" ht="14.45"/>
    <row r="41" ht="14.45"/>
    <row r="42" ht="14.45"/>
    <row r="43" ht="14.45"/>
    <row r="44" ht="14.45"/>
    <row r="45" ht="14.45"/>
    <row r="46" ht="14.45"/>
    <row r="47" ht="14.45"/>
  </sheetData>
  <sheetProtection formatCells="0" formatRows="0" insertRows="0" deleteRows="0"/>
  <mergeCells count="14">
    <mergeCell ref="J13:J17"/>
    <mergeCell ref="A1:B1"/>
    <mergeCell ref="A2:B2"/>
    <mergeCell ref="C1:E1"/>
    <mergeCell ref="C2:E2"/>
    <mergeCell ref="A11:A12"/>
    <mergeCell ref="B11:B12"/>
    <mergeCell ref="D11:D12"/>
    <mergeCell ref="E11:E12"/>
    <mergeCell ref="F11:F12"/>
    <mergeCell ref="G11:G12"/>
    <mergeCell ref="H11:I11"/>
    <mergeCell ref="H12:I12"/>
    <mergeCell ref="G2:I2"/>
  </mergeCells>
  <dataValidations count="3">
    <dataValidation type="list" allowBlank="1" showInputMessage="1" showErrorMessage="1" sqref="C13:C28 D13:D27" xr:uid="{006B00C3-0017-44D3-BC15-0008002A0015}">
      <formula1>"Oui,Non"</formula1>
    </dataValidation>
    <dataValidation type="list" allowBlank="1" showInputMessage="1" showErrorMessage="1" sqref="A13:A27" xr:uid="{00ED0033-004B-41A3-A6F6-0052005E0063}">
      <formula1>"Nouvelle haie,Regarnissage haie,Agroforesterie,Bosquet"</formula1>
    </dataValidation>
    <dataValidation type="list" allowBlank="1" showInputMessage="1" showErrorMessage="1" sqref="A28" xr:uid="{002C00F0-0067-420E-9BF5-002A005D001E}">
      <formula1>#REF!</formula1>
    </dataValidation>
  </dataValidations>
  <pageMargins left="0.25" right="0.25" top="0.75" bottom="0.75" header="0.3" footer="0.3"/>
  <pageSetup paperSize="9" fitToHeight="0" orientation="landscape"/>
  <headerFooter>
    <oddHeader>&amp;L&amp;"-,Gras"&amp;F      &amp;"-,Normal"&amp;A</oddHeader>
  </headerFooter>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sheetPr>
  <dimension ref="A1:L131"/>
  <sheetViews>
    <sheetView showZeros="0" topLeftCell="A20" workbookViewId="0">
      <selection activeCell="L20" sqref="L20"/>
    </sheetView>
  </sheetViews>
  <sheetFormatPr defaultColWidth="11.42578125" defaultRowHeight="15" customHeight="1"/>
  <cols>
    <col min="1" max="1" width="20.42578125" style="1" customWidth="1"/>
    <col min="2" max="2" width="21.28515625" style="1" customWidth="1"/>
    <col min="3" max="3" width="21.5703125" style="1" customWidth="1"/>
    <col min="4" max="7" width="15.5703125" style="1" customWidth="1"/>
    <col min="8" max="8" width="15.5703125" style="13" customWidth="1"/>
    <col min="9" max="10" width="15.5703125" style="1" customWidth="1"/>
    <col min="11" max="16384" width="11.42578125" style="1"/>
  </cols>
  <sheetData>
    <row r="1" spans="1:10" ht="47.1" customHeight="1" thickBot="1">
      <c r="A1" s="166" t="s">
        <v>0</v>
      </c>
      <c r="B1" s="166"/>
      <c r="C1" s="198">
        <f>'1. Localisation projet'!C1</f>
        <v>0</v>
      </c>
      <c r="D1" s="199"/>
      <c r="E1"/>
      <c r="F1"/>
      <c r="G1"/>
      <c r="H1" s="161"/>
    </row>
    <row r="2" spans="1:10" ht="47.1" customHeight="1" thickBot="1">
      <c r="A2" s="166" t="s">
        <v>1</v>
      </c>
      <c r="B2" s="166"/>
      <c r="C2" s="198">
        <f>'1. Localisation projet'!C2</f>
        <v>0</v>
      </c>
      <c r="D2" s="199"/>
      <c r="F2" s="175" t="s">
        <v>2</v>
      </c>
      <c r="G2" s="175"/>
      <c r="H2" s="175"/>
      <c r="I2" s="175"/>
    </row>
    <row r="3" spans="1:10" ht="14.45">
      <c r="A3" s="4"/>
      <c r="B3"/>
      <c r="C3"/>
      <c r="D3"/>
      <c r="E3" s="65"/>
      <c r="F3" s="65"/>
      <c r="G3" s="65"/>
      <c r="H3" s="65"/>
      <c r="I3" s="65"/>
    </row>
    <row r="4" spans="1:10" ht="14.45">
      <c r="A4" s="3" t="s">
        <v>35</v>
      </c>
      <c r="B4"/>
      <c r="C4"/>
      <c r="D4"/>
      <c r="E4"/>
      <c r="F4"/>
      <c r="G4"/>
      <c r="H4" s="14"/>
      <c r="I4"/>
    </row>
    <row r="5" spans="1:10" thickBot="1">
      <c r="A5" s="4"/>
      <c r="B5"/>
      <c r="C5" s="6"/>
      <c r="D5" s="6"/>
      <c r="E5" s="6"/>
      <c r="F5" s="6"/>
      <c r="G5"/>
      <c r="H5" s="14"/>
      <c r="I5"/>
    </row>
    <row r="6" spans="1:10" thickBot="1">
      <c r="A6" s="5" t="s">
        <v>4</v>
      </c>
      <c r="B6"/>
      <c r="C6" s="6"/>
      <c r="D6" s="6"/>
      <c r="E6" s="6"/>
      <c r="F6" s="6"/>
      <c r="G6" s="183" t="s">
        <v>36</v>
      </c>
      <c r="H6" s="184"/>
      <c r="I6" s="185"/>
    </row>
    <row r="7" spans="1:10" thickBot="1">
      <c r="A7" s="6" t="s">
        <v>37</v>
      </c>
      <c r="B7"/>
      <c r="C7" s="6"/>
      <c r="D7" s="6"/>
      <c r="E7" s="6"/>
      <c r="F7" s="6"/>
      <c r="G7" s="186" t="s">
        <v>38</v>
      </c>
      <c r="H7" s="232"/>
      <c r="I7" s="75" t="s">
        <v>39</v>
      </c>
    </row>
    <row r="8" spans="1:10" ht="14.45">
      <c r="A8" s="6" t="s">
        <v>40</v>
      </c>
      <c r="B8"/>
      <c r="C8" s="6"/>
      <c r="D8" s="6"/>
      <c r="E8" s="6"/>
      <c r="F8" s="6"/>
      <c r="G8" s="187" t="s">
        <v>41</v>
      </c>
      <c r="H8" s="233"/>
      <c r="I8" s="188">
        <v>12.4</v>
      </c>
    </row>
    <row r="9" spans="1:10" ht="14.45">
      <c r="A9" s="6" t="s">
        <v>42</v>
      </c>
      <c r="B9"/>
      <c r="C9"/>
      <c r="D9"/>
      <c r="E9" s="6"/>
      <c r="F9" s="6"/>
      <c r="G9" s="190" t="s">
        <v>28</v>
      </c>
      <c r="H9" s="234"/>
      <c r="I9" s="189"/>
    </row>
    <row r="10" spans="1:10" ht="14.45">
      <c r="A10" s="4"/>
      <c r="B10" s="6"/>
      <c r="C10" s="6"/>
      <c r="D10" s="6"/>
      <c r="E10" s="6"/>
      <c r="F10" s="6"/>
      <c r="G10" s="190" t="s">
        <v>30</v>
      </c>
      <c r="H10" s="234"/>
      <c r="I10" s="189"/>
    </row>
    <row r="11" spans="1:10" thickBot="1">
      <c r="A11" s="4"/>
      <c r="B11" s="6"/>
      <c r="C11" s="6"/>
      <c r="D11" s="6"/>
      <c r="E11" s="6"/>
      <c r="F11" s="6"/>
      <c r="G11" s="191" t="s">
        <v>43</v>
      </c>
      <c r="H11" s="235"/>
      <c r="I11" s="77">
        <v>16.8</v>
      </c>
    </row>
    <row r="12" spans="1:10" ht="14.45">
      <c r="A12" s="4"/>
      <c r="B12"/>
      <c r="C12"/>
      <c r="D12"/>
      <c r="E12"/>
      <c r="F12"/>
      <c r="G12" s="192" t="s">
        <v>44</v>
      </c>
      <c r="H12" s="193"/>
      <c r="I12" s="193"/>
    </row>
    <row r="13" spans="1:10" ht="14.45">
      <c r="A13"/>
      <c r="B13" s="4"/>
      <c r="C13"/>
      <c r="D13"/>
      <c r="E13"/>
      <c r="F13"/>
      <c r="G13"/>
      <c r="H13" s="14"/>
      <c r="I13"/>
    </row>
    <row r="14" spans="1:10" s="7" customFormat="1" ht="65.25" customHeight="1">
      <c r="A14" s="78" t="s">
        <v>45</v>
      </c>
      <c r="B14" s="79" t="s">
        <v>8</v>
      </c>
      <c r="C14" s="78" t="s">
        <v>46</v>
      </c>
      <c r="D14" s="79" t="s">
        <v>47</v>
      </c>
      <c r="E14" s="79" t="s">
        <v>48</v>
      </c>
      <c r="F14" s="79" t="s">
        <v>49</v>
      </c>
      <c r="G14" s="79" t="s">
        <v>50</v>
      </c>
      <c r="H14" s="79" t="s">
        <v>51</v>
      </c>
      <c r="I14" s="15" t="s">
        <v>52</v>
      </c>
    </row>
    <row r="15" spans="1:10" ht="14.45">
      <c r="A15" s="66" t="s">
        <v>19</v>
      </c>
      <c r="B15" s="67" t="s">
        <v>41</v>
      </c>
      <c r="C15" s="80">
        <v>1</v>
      </c>
      <c r="D15" s="80">
        <v>200</v>
      </c>
      <c r="E15" s="80">
        <f t="shared" ref="E15:E28" si="0">IFERROR(D15*C15,"")</f>
        <v>200</v>
      </c>
      <c r="F15" s="80">
        <v>210</v>
      </c>
      <c r="G15" s="81">
        <f t="shared" ref="G15:G27" si="1">IFERROR(IF(B15="Bosquet",F15/D15,F15/E15),"")</f>
        <v>1.05</v>
      </c>
      <c r="H15" s="82">
        <v>12.4</v>
      </c>
      <c r="I15" s="68">
        <f t="shared" ref="I15:I18" si="2">IFERROR(+F15*H15,"")</f>
        <v>2604</v>
      </c>
      <c r="J15" s="163" t="s">
        <v>25</v>
      </c>
    </row>
    <row r="16" spans="1:10" ht="14.45">
      <c r="A16" s="66" t="s">
        <v>34</v>
      </c>
      <c r="B16" s="67" t="s">
        <v>43</v>
      </c>
      <c r="C16" s="80">
        <v>2</v>
      </c>
      <c r="D16" s="80">
        <v>150</v>
      </c>
      <c r="E16" s="80">
        <f>IFERROR(D16*C16,"")</f>
        <v>300</v>
      </c>
      <c r="F16" s="80">
        <v>233</v>
      </c>
      <c r="G16" s="81">
        <f>IFERROR(IF(B16="Bosquet",F16/D16,F16/E16),"")</f>
        <v>0.77666666666666662</v>
      </c>
      <c r="H16" s="82">
        <v>16.8</v>
      </c>
      <c r="I16" s="68">
        <f>+F16*H16</f>
        <v>3914.4</v>
      </c>
      <c r="J16" s="164"/>
    </row>
    <row r="17" spans="1:12" ht="14.45">
      <c r="A17" s="66" t="s">
        <v>29</v>
      </c>
      <c r="B17" s="67" t="s">
        <v>28</v>
      </c>
      <c r="C17" s="80">
        <v>1</v>
      </c>
      <c r="D17" s="80">
        <v>200</v>
      </c>
      <c r="E17" s="80">
        <f t="shared" si="0"/>
        <v>200</v>
      </c>
      <c r="F17" s="80">
        <v>100</v>
      </c>
      <c r="G17" s="81">
        <f t="shared" si="1"/>
        <v>0.5</v>
      </c>
      <c r="H17" s="82">
        <v>12.4</v>
      </c>
      <c r="I17" s="68">
        <f t="shared" si="2"/>
        <v>1240</v>
      </c>
      <c r="J17" s="164"/>
    </row>
    <row r="18" spans="1:12" ht="14.45">
      <c r="A18" s="66" t="s">
        <v>31</v>
      </c>
      <c r="B18" s="67" t="s">
        <v>30</v>
      </c>
      <c r="C18" s="80">
        <v>1</v>
      </c>
      <c r="D18" s="80">
        <v>3</v>
      </c>
      <c r="E18" s="80"/>
      <c r="F18" s="80">
        <v>40</v>
      </c>
      <c r="G18" s="81">
        <f t="shared" si="1"/>
        <v>13.333333333333334</v>
      </c>
      <c r="H18" s="82">
        <v>12.4</v>
      </c>
      <c r="I18" s="68">
        <f t="shared" si="2"/>
        <v>496</v>
      </c>
      <c r="J18" s="236"/>
    </row>
    <row r="19" spans="1:12" ht="14.45">
      <c r="A19" s="10"/>
      <c r="B19" s="12"/>
      <c r="C19" s="16"/>
      <c r="D19" s="16"/>
      <c r="E19" s="83">
        <f t="shared" si="0"/>
        <v>0</v>
      </c>
      <c r="F19" s="16"/>
      <c r="G19" s="84" t="str">
        <f t="shared" si="1"/>
        <v/>
      </c>
      <c r="H19" s="17"/>
      <c r="I19" s="18">
        <f t="shared" ref="I19:I28" si="3">+F19*H19</f>
        <v>0</v>
      </c>
    </row>
    <row r="20" spans="1:12" ht="14.45">
      <c r="A20" s="10"/>
      <c r="B20" s="12"/>
      <c r="C20" s="16"/>
      <c r="D20" s="16"/>
      <c r="E20" s="83">
        <f t="shared" si="0"/>
        <v>0</v>
      </c>
      <c r="F20" s="16"/>
      <c r="G20" s="84" t="str">
        <f t="shared" si="1"/>
        <v/>
      </c>
      <c r="H20" s="17"/>
      <c r="I20" s="18">
        <f t="shared" si="3"/>
        <v>0</v>
      </c>
    </row>
    <row r="21" spans="1:12" ht="14.45">
      <c r="A21" s="10"/>
      <c r="B21" s="12"/>
      <c r="C21" s="16"/>
      <c r="D21" s="16"/>
      <c r="E21" s="83">
        <f t="shared" si="0"/>
        <v>0</v>
      </c>
      <c r="F21" s="16"/>
      <c r="G21" s="84" t="str">
        <f t="shared" si="1"/>
        <v/>
      </c>
      <c r="H21" s="17"/>
      <c r="I21" s="18">
        <f t="shared" si="3"/>
        <v>0</v>
      </c>
    </row>
    <row r="22" spans="1:12" ht="14.45">
      <c r="A22" s="10"/>
      <c r="B22" s="12"/>
      <c r="C22" s="16"/>
      <c r="D22" s="16"/>
      <c r="E22" s="83">
        <f t="shared" si="0"/>
        <v>0</v>
      </c>
      <c r="F22" s="16"/>
      <c r="G22" s="84" t="str">
        <f t="shared" si="1"/>
        <v/>
      </c>
      <c r="H22" s="17"/>
      <c r="I22" s="18">
        <f t="shared" si="3"/>
        <v>0</v>
      </c>
    </row>
    <row r="23" spans="1:12" ht="14.45">
      <c r="A23" s="10"/>
      <c r="B23" s="12"/>
      <c r="C23" s="16"/>
      <c r="D23" s="16"/>
      <c r="E23" s="83">
        <f t="shared" si="0"/>
        <v>0</v>
      </c>
      <c r="F23" s="16"/>
      <c r="G23" s="84" t="str">
        <f t="shared" si="1"/>
        <v/>
      </c>
      <c r="H23" s="17"/>
      <c r="I23" s="18">
        <f t="shared" si="3"/>
        <v>0</v>
      </c>
    </row>
    <row r="24" spans="1:12" ht="14.45">
      <c r="A24" s="10"/>
      <c r="B24" s="12"/>
      <c r="C24" s="16"/>
      <c r="D24" s="16"/>
      <c r="E24" s="83">
        <f t="shared" si="0"/>
        <v>0</v>
      </c>
      <c r="F24" s="16"/>
      <c r="G24" s="84" t="str">
        <f t="shared" si="1"/>
        <v/>
      </c>
      <c r="H24" s="17"/>
      <c r="I24" s="18">
        <f t="shared" si="3"/>
        <v>0</v>
      </c>
    </row>
    <row r="25" spans="1:12" ht="14.45">
      <c r="A25" s="10"/>
      <c r="B25" s="12"/>
      <c r="C25" s="16"/>
      <c r="D25" s="16"/>
      <c r="E25" s="83">
        <f t="shared" si="0"/>
        <v>0</v>
      </c>
      <c r="F25" s="16"/>
      <c r="G25" s="84" t="str">
        <f t="shared" si="1"/>
        <v/>
      </c>
      <c r="H25" s="17"/>
      <c r="I25" s="18">
        <f t="shared" si="3"/>
        <v>0</v>
      </c>
      <c r="K25" s="19"/>
      <c r="L25" s="19"/>
    </row>
    <row r="26" spans="1:12" ht="14.45">
      <c r="A26" s="10"/>
      <c r="B26" s="12"/>
      <c r="C26" s="16"/>
      <c r="D26" s="16"/>
      <c r="E26" s="83">
        <f t="shared" si="0"/>
        <v>0</v>
      </c>
      <c r="F26" s="16"/>
      <c r="G26" s="84" t="str">
        <f t="shared" si="1"/>
        <v/>
      </c>
      <c r="H26" s="17"/>
      <c r="I26" s="18">
        <f t="shared" si="3"/>
        <v>0</v>
      </c>
    </row>
    <row r="27" spans="1:12" ht="14.45">
      <c r="A27" s="10"/>
      <c r="B27" s="12"/>
      <c r="C27" s="16"/>
      <c r="D27" s="16"/>
      <c r="E27" s="83">
        <f t="shared" si="0"/>
        <v>0</v>
      </c>
      <c r="F27" s="16"/>
      <c r="G27" s="84" t="str">
        <f t="shared" si="1"/>
        <v/>
      </c>
      <c r="H27" s="17"/>
      <c r="I27" s="18">
        <f t="shared" si="3"/>
        <v>0</v>
      </c>
    </row>
    <row r="28" spans="1:12" ht="14.45" hidden="1">
      <c r="A28" s="69"/>
      <c r="B28" s="70"/>
      <c r="C28" s="71"/>
      <c r="D28" s="71"/>
      <c r="E28" s="83">
        <f t="shared" si="0"/>
        <v>0</v>
      </c>
      <c r="F28" s="71"/>
      <c r="G28" s="84" t="str">
        <f>IFERROR(+F28/D28,"")</f>
        <v/>
      </c>
      <c r="H28" s="72"/>
      <c r="I28" s="18">
        <f t="shared" si="3"/>
        <v>0</v>
      </c>
    </row>
    <row r="29" spans="1:12" ht="14.45">
      <c r="A29" s="86" t="s">
        <v>53</v>
      </c>
      <c r="B29" s="87" t="s">
        <v>18</v>
      </c>
      <c r="C29" s="88"/>
      <c r="D29" s="88"/>
      <c r="E29" s="89">
        <f>SUMIF(B19:B28,"Nouvelle haie à plat",E19:E28)+SUMIF(B19:B28,"Nouvelle haie sur talus",E19:E28)</f>
        <v>0</v>
      </c>
      <c r="F29" s="89">
        <f>SUMIF(B19:B28,"Nouvelle haie à plat",F19:F28)+SUMIF(B19:B28,"Nouvelle haie sur talus",F19:F28)</f>
        <v>0</v>
      </c>
      <c r="G29" s="90"/>
      <c r="H29" s="91"/>
      <c r="I29" s="21">
        <f>SUMIF(B19:B28,"Nouvelle haie à plat",I19:I28)+SUMIF(B19:B28,"Nouvelle haie sur talus",I19:I28)</f>
        <v>0</v>
      </c>
    </row>
    <row r="30" spans="1:12" ht="14.45">
      <c r="A30" s="86" t="s">
        <v>53</v>
      </c>
      <c r="B30" s="87" t="s">
        <v>54</v>
      </c>
      <c r="C30" s="88"/>
      <c r="D30" s="88"/>
      <c r="E30" s="89">
        <f>SUMIF(B19:B28,"Regarnissage haie",E19:E28)</f>
        <v>0</v>
      </c>
      <c r="F30" s="89">
        <f>SUMIF(B19:B28,"Regarnissage haie",F19:F28)</f>
        <v>0</v>
      </c>
      <c r="G30" s="90"/>
      <c r="H30" s="91"/>
      <c r="I30" s="21">
        <f>SUMIF(B19:B28,"Regarnissage haie",I19:I28)</f>
        <v>0</v>
      </c>
    </row>
    <row r="31" spans="1:12" thickBot="1">
      <c r="A31" s="92" t="s">
        <v>53</v>
      </c>
      <c r="B31" s="93" t="s">
        <v>30</v>
      </c>
      <c r="C31" s="94"/>
      <c r="D31" s="94"/>
      <c r="E31" s="94"/>
      <c r="F31" s="95">
        <f>SUMIF(B19:B28,"Bosquet",F19:F28)</f>
        <v>0</v>
      </c>
      <c r="G31" s="96"/>
      <c r="H31" s="97"/>
      <c r="I31" s="22">
        <f>SUMIF(B19:B28,"Bosquet",I19:I28)</f>
        <v>0</v>
      </c>
    </row>
    <row r="32" spans="1:12" thickBot="1">
      <c r="A32" s="98" t="s">
        <v>55</v>
      </c>
      <c r="B32" s="99"/>
      <c r="C32" s="100"/>
      <c r="D32" s="101"/>
      <c r="E32" s="23">
        <f>SUM(E19:E28)</f>
        <v>0</v>
      </c>
      <c r="F32" s="23">
        <f>SUM(F19:F28)</f>
        <v>0</v>
      </c>
      <c r="G32" s="74"/>
      <c r="H32" s="102"/>
      <c r="I32" s="24">
        <f>SUM(I19:I28)</f>
        <v>0</v>
      </c>
    </row>
    <row r="33" spans="1:9" ht="14.45">
      <c r="A33" s="162" t="s">
        <v>56</v>
      </c>
      <c r="B33" s="103"/>
      <c r="C33" s="103"/>
      <c r="D33" s="103"/>
      <c r="E33" s="14"/>
      <c r="F33" s="104"/>
      <c r="G33" s="104"/>
      <c r="H33" s="104"/>
      <c r="I33"/>
    </row>
    <row r="34" spans="1:9" ht="15" customHeight="1">
      <c r="A34"/>
      <c r="B34"/>
      <c r="C34"/>
      <c r="D34"/>
      <c r="E34"/>
      <c r="F34"/>
      <c r="G34"/>
      <c r="H34" s="14"/>
      <c r="I34"/>
    </row>
    <row r="35" spans="1:9" ht="15" customHeight="1">
      <c r="A35" s="3" t="s">
        <v>57</v>
      </c>
      <c r="B35"/>
      <c r="C35" s="105"/>
      <c r="D35" s="105"/>
      <c r="E35" s="105"/>
      <c r="F35" s="105"/>
      <c r="G35" s="105"/>
      <c r="H35" s="105"/>
      <c r="I35"/>
    </row>
    <row r="36" spans="1:9" ht="15" customHeight="1">
      <c r="A36" s="105"/>
      <c r="B36" s="3"/>
      <c r="C36" s="105"/>
      <c r="D36" s="105"/>
      <c r="E36" s="105"/>
      <c r="F36" s="105"/>
      <c r="G36" s="105"/>
      <c r="H36" s="105"/>
      <c r="I36"/>
    </row>
    <row r="37" spans="1:9" ht="15" customHeight="1">
      <c r="A37" s="105"/>
      <c r="B37" s="5" t="s">
        <v>4</v>
      </c>
      <c r="C37" s="105"/>
      <c r="D37" s="105"/>
      <c r="E37" s="105"/>
      <c r="F37" s="105"/>
      <c r="G37" s="105"/>
      <c r="H37" s="105"/>
      <c r="I37"/>
    </row>
    <row r="38" spans="1:9" ht="15" customHeight="1">
      <c r="A38" s="105"/>
      <c r="B38" s="6"/>
      <c r="C38" s="105"/>
      <c r="D38" s="105"/>
      <c r="E38" s="105"/>
      <c r="F38" s="105"/>
      <c r="G38" s="105"/>
      <c r="H38" s="105"/>
      <c r="I38"/>
    </row>
    <row r="39" spans="1:9" ht="15" customHeight="1">
      <c r="A39" s="105"/>
      <c r="B39" s="194" t="s">
        <v>58</v>
      </c>
      <c r="C39" s="194"/>
      <c r="D39" s="194"/>
      <c r="E39" s="194"/>
      <c r="F39" s="237"/>
      <c r="G39" s="105"/>
      <c r="H39" s="105"/>
      <c r="I39"/>
    </row>
    <row r="40" spans="1:9" ht="60.75" customHeight="1">
      <c r="A40" s="105"/>
      <c r="B40" s="194"/>
      <c r="C40" s="194"/>
      <c r="D40" s="194"/>
      <c r="E40" s="194"/>
      <c r="F40" s="237"/>
      <c r="G40" s="105"/>
      <c r="H40" s="105"/>
      <c r="I40"/>
    </row>
    <row r="41" spans="1:9" ht="15" customHeight="1">
      <c r="A41" s="105"/>
      <c r="B41" s="6"/>
      <c r="C41" s="105"/>
      <c r="D41" s="105"/>
      <c r="E41" s="105"/>
      <c r="F41" s="105"/>
      <c r="G41" s="105"/>
      <c r="H41" s="105"/>
      <c r="I41"/>
    </row>
    <row r="42" spans="1:9" ht="15" customHeight="1">
      <c r="A42" s="195" t="s">
        <v>59</v>
      </c>
      <c r="B42" s="195"/>
      <c r="C42" s="195"/>
      <c r="D42" s="195"/>
      <c r="E42" s="195"/>
      <c r="F42" s="195"/>
      <c r="G42" s="195"/>
      <c r="H42" s="195"/>
      <c r="I42" s="195"/>
    </row>
    <row r="43" spans="1:9" ht="25.35" customHeight="1">
      <c r="A43" s="238" t="s">
        <v>60</v>
      </c>
      <c r="B43" s="239"/>
      <c r="C43" s="239"/>
      <c r="D43" s="239"/>
      <c r="E43" s="240"/>
      <c r="F43" s="241" t="s">
        <v>61</v>
      </c>
      <c r="G43" s="241" t="s">
        <v>62</v>
      </c>
      <c r="H43" s="241" t="s">
        <v>63</v>
      </c>
      <c r="I43" s="242" t="s">
        <v>64</v>
      </c>
    </row>
    <row r="44" spans="1:9" ht="25.35" customHeight="1">
      <c r="A44" s="243"/>
      <c r="B44" s="244"/>
      <c r="C44" s="244"/>
      <c r="D44" s="244"/>
      <c r="E44" s="245"/>
      <c r="F44" s="246"/>
      <c r="G44" s="246"/>
      <c r="H44" s="246"/>
      <c r="I44" s="106" t="s">
        <v>65</v>
      </c>
    </row>
    <row r="45" spans="1:9" ht="15" customHeight="1">
      <c r="A45" s="247">
        <v>1</v>
      </c>
      <c r="B45" s="248" t="s">
        <v>66</v>
      </c>
      <c r="C45" s="249"/>
      <c r="D45" s="176" t="s">
        <v>67</v>
      </c>
      <c r="E45" s="177"/>
      <c r="F45" s="107" t="s">
        <v>68</v>
      </c>
      <c r="G45" s="107" t="s">
        <v>69</v>
      </c>
      <c r="H45" s="250"/>
      <c r="I45" s="250"/>
    </row>
    <row r="46" spans="1:9" ht="15" customHeight="1">
      <c r="A46" s="108">
        <v>2</v>
      </c>
      <c r="B46" s="251" t="s">
        <v>70</v>
      </c>
      <c r="C46" s="252"/>
      <c r="D46" s="178" t="s">
        <v>71</v>
      </c>
      <c r="E46" s="179"/>
      <c r="F46" s="109" t="s">
        <v>68</v>
      </c>
      <c r="G46" s="109" t="s">
        <v>69</v>
      </c>
      <c r="H46" s="250"/>
      <c r="I46" s="250"/>
    </row>
    <row r="47" spans="1:9" ht="15" customHeight="1">
      <c r="A47" s="110">
        <v>3</v>
      </c>
      <c r="B47" s="248" t="s">
        <v>72</v>
      </c>
      <c r="C47" s="249"/>
      <c r="D47" s="176" t="s">
        <v>73</v>
      </c>
      <c r="E47" s="177"/>
      <c r="F47" s="107"/>
      <c r="G47" s="107" t="s">
        <v>74</v>
      </c>
      <c r="H47" s="250"/>
      <c r="I47" s="250"/>
    </row>
    <row r="48" spans="1:9" ht="15" customHeight="1">
      <c r="A48" s="108">
        <v>4</v>
      </c>
      <c r="B48" s="251" t="s">
        <v>75</v>
      </c>
      <c r="C48" s="252"/>
      <c r="D48" s="178" t="s">
        <v>76</v>
      </c>
      <c r="E48" s="179"/>
      <c r="F48" s="109"/>
      <c r="G48" s="109" t="s">
        <v>74</v>
      </c>
      <c r="H48" s="250"/>
      <c r="I48" s="250"/>
    </row>
    <row r="49" spans="1:9" ht="15" customHeight="1">
      <c r="A49" s="110">
        <v>5</v>
      </c>
      <c r="B49" s="248" t="s">
        <v>77</v>
      </c>
      <c r="C49" s="249"/>
      <c r="D49" s="176" t="s">
        <v>78</v>
      </c>
      <c r="E49" s="177"/>
      <c r="F49" s="107"/>
      <c r="G49" s="107" t="s">
        <v>69</v>
      </c>
      <c r="H49" s="250"/>
      <c r="I49" s="250"/>
    </row>
    <row r="50" spans="1:9" ht="15" customHeight="1">
      <c r="A50" s="108">
        <v>6</v>
      </c>
      <c r="B50" s="251" t="s">
        <v>79</v>
      </c>
      <c r="C50" s="252"/>
      <c r="D50" s="178" t="s">
        <v>80</v>
      </c>
      <c r="E50" s="179"/>
      <c r="F50" s="109"/>
      <c r="G50" s="109"/>
      <c r="H50" s="250"/>
      <c r="I50" s="250"/>
    </row>
    <row r="51" spans="1:9" ht="15" customHeight="1">
      <c r="A51" s="110">
        <v>7</v>
      </c>
      <c r="B51" s="248" t="s">
        <v>81</v>
      </c>
      <c r="C51" s="249"/>
      <c r="D51" s="176" t="s">
        <v>82</v>
      </c>
      <c r="E51" s="177"/>
      <c r="F51" s="107" t="s">
        <v>83</v>
      </c>
      <c r="G51" s="107" t="s">
        <v>74</v>
      </c>
      <c r="H51" s="250"/>
      <c r="I51" s="250"/>
    </row>
    <row r="52" spans="1:9" ht="15" customHeight="1">
      <c r="A52" s="110">
        <v>8</v>
      </c>
      <c r="B52" s="248" t="s">
        <v>84</v>
      </c>
      <c r="C52" s="249"/>
      <c r="D52" s="176" t="s">
        <v>85</v>
      </c>
      <c r="E52" s="177"/>
      <c r="F52" s="107"/>
      <c r="G52" s="107" t="s">
        <v>69</v>
      </c>
      <c r="H52" s="250"/>
      <c r="I52" s="250"/>
    </row>
    <row r="53" spans="1:9" ht="15" customHeight="1">
      <c r="A53" s="110">
        <v>9</v>
      </c>
      <c r="B53" s="248" t="s">
        <v>86</v>
      </c>
      <c r="C53" s="249"/>
      <c r="D53" s="176" t="s">
        <v>87</v>
      </c>
      <c r="E53" s="177"/>
      <c r="F53" s="107" t="s">
        <v>88</v>
      </c>
      <c r="G53" s="107" t="s">
        <v>74</v>
      </c>
      <c r="H53" s="250"/>
      <c r="I53" s="250"/>
    </row>
    <row r="54" spans="1:9" ht="15" customHeight="1">
      <c r="A54" s="110">
        <v>10</v>
      </c>
      <c r="B54" s="248" t="s">
        <v>89</v>
      </c>
      <c r="C54" s="249"/>
      <c r="D54" s="176" t="s">
        <v>90</v>
      </c>
      <c r="E54" s="177"/>
      <c r="F54" s="107"/>
      <c r="G54" s="107" t="s">
        <v>91</v>
      </c>
      <c r="H54" s="250"/>
      <c r="I54" s="250"/>
    </row>
    <row r="55" spans="1:9" ht="24.6" customHeight="1">
      <c r="A55" s="110">
        <v>11</v>
      </c>
      <c r="B55" s="248" t="s">
        <v>92</v>
      </c>
      <c r="C55" s="249"/>
      <c r="D55" s="176" t="s">
        <v>93</v>
      </c>
      <c r="E55" s="177"/>
      <c r="F55" s="107" t="s">
        <v>88</v>
      </c>
      <c r="G55" s="107" t="s">
        <v>69</v>
      </c>
      <c r="H55" s="250"/>
      <c r="I55" s="250"/>
    </row>
    <row r="56" spans="1:9" ht="28.5" customHeight="1">
      <c r="A56" s="110">
        <v>12</v>
      </c>
      <c r="B56" s="248" t="s">
        <v>94</v>
      </c>
      <c r="C56" s="249"/>
      <c r="D56" s="176" t="s">
        <v>95</v>
      </c>
      <c r="E56" s="177"/>
      <c r="F56" s="107" t="s">
        <v>83</v>
      </c>
      <c r="G56" s="107"/>
      <c r="H56" s="250"/>
      <c r="I56" s="250"/>
    </row>
    <row r="57" spans="1:9" ht="30.75" customHeight="1">
      <c r="A57" s="110">
        <v>13</v>
      </c>
      <c r="B57" s="248" t="s">
        <v>96</v>
      </c>
      <c r="C57" s="249"/>
      <c r="D57" s="176" t="s">
        <v>97</v>
      </c>
      <c r="E57" s="177"/>
      <c r="F57" s="107" t="s">
        <v>68</v>
      </c>
      <c r="G57" s="107" t="s">
        <v>91</v>
      </c>
      <c r="H57" s="250"/>
      <c r="I57" s="250"/>
    </row>
    <row r="58" spans="1:9" ht="15" customHeight="1">
      <c r="A58" s="110">
        <v>14</v>
      </c>
      <c r="B58" s="248" t="s">
        <v>98</v>
      </c>
      <c r="C58" s="249"/>
      <c r="D58" s="176" t="s">
        <v>99</v>
      </c>
      <c r="E58" s="177"/>
      <c r="F58" s="107"/>
      <c r="G58" s="107" t="s">
        <v>74</v>
      </c>
      <c r="H58" s="250"/>
      <c r="I58" s="250"/>
    </row>
    <row r="59" spans="1:9" ht="15" customHeight="1">
      <c r="A59" s="110">
        <v>15</v>
      </c>
      <c r="B59" s="248" t="s">
        <v>100</v>
      </c>
      <c r="C59" s="249"/>
      <c r="D59" s="176" t="s">
        <v>101</v>
      </c>
      <c r="E59" s="177"/>
      <c r="F59" s="107" t="s">
        <v>88</v>
      </c>
      <c r="G59" s="107" t="s">
        <v>69</v>
      </c>
      <c r="H59" s="250"/>
      <c r="I59" s="250"/>
    </row>
    <row r="60" spans="1:9" ht="15" customHeight="1">
      <c r="A60" s="110">
        <v>16</v>
      </c>
      <c r="B60" s="248" t="s">
        <v>102</v>
      </c>
      <c r="C60" s="249"/>
      <c r="D60" s="176" t="s">
        <v>103</v>
      </c>
      <c r="E60" s="177"/>
      <c r="F60" s="107"/>
      <c r="G60" s="107"/>
      <c r="H60" s="250"/>
      <c r="I60" s="250"/>
    </row>
    <row r="61" spans="1:9" ht="24.95" customHeight="1">
      <c r="A61" s="111">
        <v>17</v>
      </c>
      <c r="B61" s="248" t="s">
        <v>104</v>
      </c>
      <c r="C61" s="249"/>
      <c r="D61" s="181" t="s">
        <v>105</v>
      </c>
      <c r="E61" s="182"/>
      <c r="F61" s="112" t="s">
        <v>68</v>
      </c>
      <c r="G61" s="112" t="s">
        <v>69</v>
      </c>
      <c r="H61" s="253"/>
      <c r="I61" s="253"/>
    </row>
    <row r="62" spans="1:9" ht="15" customHeight="1">
      <c r="A62" s="110">
        <v>18</v>
      </c>
      <c r="B62" s="248" t="s">
        <v>106</v>
      </c>
      <c r="C62" s="249"/>
      <c r="D62" s="176" t="s">
        <v>107</v>
      </c>
      <c r="E62" s="177"/>
      <c r="F62" s="107" t="s">
        <v>88</v>
      </c>
      <c r="G62" s="107" t="s">
        <v>69</v>
      </c>
      <c r="H62" s="250"/>
      <c r="I62" s="250"/>
    </row>
    <row r="63" spans="1:9" ht="15" customHeight="1">
      <c r="A63" s="110">
        <v>19</v>
      </c>
      <c r="B63" s="248" t="s">
        <v>108</v>
      </c>
      <c r="C63" s="249"/>
      <c r="D63" s="176" t="s">
        <v>109</v>
      </c>
      <c r="E63" s="177"/>
      <c r="F63" s="107"/>
      <c r="G63" s="107"/>
      <c r="H63" s="250"/>
      <c r="I63" s="250"/>
    </row>
    <row r="64" spans="1:9" ht="34.35" customHeight="1">
      <c r="A64" s="110">
        <v>20</v>
      </c>
      <c r="B64" s="248" t="s">
        <v>110</v>
      </c>
      <c r="C64" s="249"/>
      <c r="D64" s="176" t="s">
        <v>111</v>
      </c>
      <c r="E64" s="177"/>
      <c r="F64" s="107" t="s">
        <v>83</v>
      </c>
      <c r="G64" s="107" t="s">
        <v>69</v>
      </c>
      <c r="H64" s="250"/>
      <c r="I64" s="250"/>
    </row>
    <row r="65" spans="1:9" ht="15" customHeight="1">
      <c r="A65" s="110">
        <v>21</v>
      </c>
      <c r="B65" s="248" t="s">
        <v>112</v>
      </c>
      <c r="C65" s="249"/>
      <c r="D65" s="176" t="s">
        <v>113</v>
      </c>
      <c r="E65" s="177"/>
      <c r="F65" s="107" t="s">
        <v>68</v>
      </c>
      <c r="G65" s="107"/>
      <c r="H65" s="250"/>
      <c r="I65" s="250"/>
    </row>
    <row r="66" spans="1:9" ht="15" customHeight="1">
      <c r="A66" s="110">
        <v>22</v>
      </c>
      <c r="B66" s="248" t="s">
        <v>114</v>
      </c>
      <c r="C66" s="249"/>
      <c r="D66" s="176" t="s">
        <v>115</v>
      </c>
      <c r="E66" s="177"/>
      <c r="F66" s="107" t="s">
        <v>68</v>
      </c>
      <c r="G66" s="107"/>
      <c r="H66" s="250"/>
      <c r="I66" s="250"/>
    </row>
    <row r="67" spans="1:9" ht="15" customHeight="1">
      <c r="A67" s="108">
        <v>23</v>
      </c>
      <c r="B67" s="251" t="s">
        <v>116</v>
      </c>
      <c r="C67" s="252"/>
      <c r="D67" s="178" t="s">
        <v>117</v>
      </c>
      <c r="E67" s="179"/>
      <c r="F67" s="109" t="s">
        <v>83</v>
      </c>
      <c r="G67" s="109" t="s">
        <v>74</v>
      </c>
      <c r="H67" s="250"/>
      <c r="I67" s="250"/>
    </row>
    <row r="68" spans="1:9" ht="15" customHeight="1">
      <c r="A68" s="108">
        <v>24</v>
      </c>
      <c r="B68" s="251" t="s">
        <v>118</v>
      </c>
      <c r="C68" s="252"/>
      <c r="D68" s="178" t="s">
        <v>119</v>
      </c>
      <c r="E68" s="179"/>
      <c r="F68" s="109" t="s">
        <v>88</v>
      </c>
      <c r="G68" s="109" t="s">
        <v>74</v>
      </c>
      <c r="H68" s="250"/>
      <c r="I68" s="250"/>
    </row>
    <row r="69" spans="1:9" ht="15" customHeight="1">
      <c r="A69" s="108">
        <v>25</v>
      </c>
      <c r="B69" s="251" t="s">
        <v>120</v>
      </c>
      <c r="C69" s="252"/>
      <c r="D69" s="178" t="s">
        <v>121</v>
      </c>
      <c r="E69" s="179"/>
      <c r="F69" s="109" t="s">
        <v>88</v>
      </c>
      <c r="G69" s="109" t="s">
        <v>69</v>
      </c>
      <c r="H69" s="250"/>
      <c r="I69" s="250"/>
    </row>
    <row r="70" spans="1:9" ht="15" customHeight="1">
      <c r="A70" s="108">
        <v>26</v>
      </c>
      <c r="B70" s="251" t="s">
        <v>122</v>
      </c>
      <c r="C70" s="252"/>
      <c r="D70" s="178" t="s">
        <v>123</v>
      </c>
      <c r="E70" s="179"/>
      <c r="F70" s="109"/>
      <c r="G70" s="109" t="s">
        <v>74</v>
      </c>
      <c r="H70" s="250"/>
      <c r="I70" s="250"/>
    </row>
    <row r="71" spans="1:9" ht="15" customHeight="1">
      <c r="A71" s="110">
        <v>27</v>
      </c>
      <c r="B71" s="248" t="s">
        <v>124</v>
      </c>
      <c r="C71" s="249"/>
      <c r="D71" s="176" t="s">
        <v>125</v>
      </c>
      <c r="E71" s="177"/>
      <c r="F71" s="107"/>
      <c r="G71" s="107" t="s">
        <v>74</v>
      </c>
      <c r="H71" s="250"/>
      <c r="I71" s="250"/>
    </row>
    <row r="72" spans="1:9" ht="15" customHeight="1">
      <c r="A72" s="110">
        <v>28</v>
      </c>
      <c r="B72" s="248" t="s">
        <v>126</v>
      </c>
      <c r="C72" s="249"/>
      <c r="D72" s="176" t="s">
        <v>127</v>
      </c>
      <c r="E72" s="177"/>
      <c r="F72" s="107" t="s">
        <v>83</v>
      </c>
      <c r="G72" s="107" t="s">
        <v>74</v>
      </c>
      <c r="H72" s="250"/>
      <c r="I72" s="250"/>
    </row>
    <row r="73" spans="1:9" ht="15" customHeight="1">
      <c r="A73" s="108">
        <v>29</v>
      </c>
      <c r="B73" s="251" t="s">
        <v>128</v>
      </c>
      <c r="C73" s="252"/>
      <c r="D73" s="178" t="s">
        <v>129</v>
      </c>
      <c r="E73" s="179"/>
      <c r="F73" s="109" t="s">
        <v>88</v>
      </c>
      <c r="G73" s="109" t="s">
        <v>69</v>
      </c>
      <c r="H73" s="250"/>
      <c r="I73" s="250"/>
    </row>
    <row r="74" spans="1:9" ht="15" customHeight="1">
      <c r="A74" s="110">
        <v>30</v>
      </c>
      <c r="B74" s="248" t="s">
        <v>130</v>
      </c>
      <c r="C74" s="249"/>
      <c r="D74" s="176" t="s">
        <v>131</v>
      </c>
      <c r="E74" s="177"/>
      <c r="F74" s="107" t="s">
        <v>88</v>
      </c>
      <c r="G74" s="107" t="s">
        <v>69</v>
      </c>
      <c r="H74" s="250"/>
      <c r="I74" s="250"/>
    </row>
    <row r="75" spans="1:9" ht="24.95" customHeight="1">
      <c r="A75" s="110">
        <v>31</v>
      </c>
      <c r="B75" s="248" t="s">
        <v>132</v>
      </c>
      <c r="C75" s="249"/>
      <c r="D75" s="176" t="s">
        <v>133</v>
      </c>
      <c r="E75" s="177"/>
      <c r="F75" s="107" t="s">
        <v>88</v>
      </c>
      <c r="G75" s="107"/>
      <c r="H75" s="250"/>
      <c r="I75" s="250"/>
    </row>
    <row r="76" spans="1:9" ht="15" customHeight="1">
      <c r="A76" s="108">
        <v>32</v>
      </c>
      <c r="B76" s="251" t="s">
        <v>134</v>
      </c>
      <c r="C76" s="252"/>
      <c r="D76" s="178" t="s">
        <v>135</v>
      </c>
      <c r="E76" s="179"/>
      <c r="F76" s="109" t="s">
        <v>83</v>
      </c>
      <c r="G76" s="109" t="s">
        <v>74</v>
      </c>
      <c r="H76" s="250"/>
      <c r="I76" s="250"/>
    </row>
    <row r="77" spans="1:9" ht="15" customHeight="1">
      <c r="A77" s="110">
        <v>33</v>
      </c>
      <c r="B77" s="248" t="s">
        <v>136</v>
      </c>
      <c r="C77" s="249"/>
      <c r="D77" s="176" t="s">
        <v>137</v>
      </c>
      <c r="E77" s="177"/>
      <c r="F77" s="107"/>
      <c r="G77" s="107" t="s">
        <v>69</v>
      </c>
      <c r="H77" s="250"/>
      <c r="I77" s="250"/>
    </row>
    <row r="78" spans="1:9" ht="15" customHeight="1">
      <c r="A78" s="110">
        <v>34</v>
      </c>
      <c r="B78" s="248" t="s">
        <v>138</v>
      </c>
      <c r="C78" s="249"/>
      <c r="D78" s="176" t="s">
        <v>139</v>
      </c>
      <c r="E78" s="177"/>
      <c r="F78" s="107" t="s">
        <v>88</v>
      </c>
      <c r="G78" s="107"/>
      <c r="H78" s="250"/>
      <c r="I78" s="250"/>
    </row>
    <row r="79" spans="1:9" ht="15" customHeight="1">
      <c r="A79" s="110">
        <v>35</v>
      </c>
      <c r="B79" s="248" t="s">
        <v>140</v>
      </c>
      <c r="C79" s="249"/>
      <c r="D79" s="176" t="s">
        <v>141</v>
      </c>
      <c r="E79" s="177"/>
      <c r="F79" s="107"/>
      <c r="G79" s="107"/>
      <c r="H79" s="250"/>
      <c r="I79" s="250"/>
    </row>
    <row r="80" spans="1:9" ht="22.5" customHeight="1">
      <c r="A80" s="110">
        <v>36</v>
      </c>
      <c r="B80" s="248" t="s">
        <v>142</v>
      </c>
      <c r="C80" s="249"/>
      <c r="D80" s="176" t="s">
        <v>143</v>
      </c>
      <c r="E80" s="177"/>
      <c r="F80" s="107"/>
      <c r="G80" s="107"/>
      <c r="H80" s="250"/>
      <c r="I80" s="250"/>
    </row>
    <row r="81" spans="1:9" ht="15" customHeight="1">
      <c r="A81" s="110">
        <v>37</v>
      </c>
      <c r="B81" s="248" t="s">
        <v>144</v>
      </c>
      <c r="C81" s="249"/>
      <c r="D81" s="176" t="s">
        <v>145</v>
      </c>
      <c r="E81" s="177"/>
      <c r="F81" s="107"/>
      <c r="G81" s="107" t="s">
        <v>69</v>
      </c>
      <c r="H81" s="250"/>
      <c r="I81" s="250"/>
    </row>
    <row r="82" spans="1:9" ht="15" customHeight="1">
      <c r="A82" s="110">
        <v>38</v>
      </c>
      <c r="B82" s="248" t="s">
        <v>146</v>
      </c>
      <c r="C82" s="249"/>
      <c r="D82" s="176" t="s">
        <v>147</v>
      </c>
      <c r="E82" s="177"/>
      <c r="F82" s="107"/>
      <c r="G82" s="107"/>
      <c r="H82" s="250"/>
      <c r="I82" s="250"/>
    </row>
    <row r="83" spans="1:9" ht="15" customHeight="1">
      <c r="A83" s="110">
        <v>39</v>
      </c>
      <c r="B83" s="248" t="s">
        <v>148</v>
      </c>
      <c r="C83" s="249"/>
      <c r="D83" s="176" t="s">
        <v>149</v>
      </c>
      <c r="E83" s="177"/>
      <c r="F83" s="107" t="s">
        <v>88</v>
      </c>
      <c r="G83" s="107" t="s">
        <v>69</v>
      </c>
      <c r="H83" s="250"/>
      <c r="I83" s="250"/>
    </row>
    <row r="84" spans="1:9" ht="15" customHeight="1">
      <c r="A84" s="110">
        <v>40</v>
      </c>
      <c r="B84" s="248" t="s">
        <v>150</v>
      </c>
      <c r="C84" s="249"/>
      <c r="D84" s="176" t="s">
        <v>151</v>
      </c>
      <c r="E84" s="177"/>
      <c r="F84" s="107" t="s">
        <v>83</v>
      </c>
      <c r="G84" s="107" t="s">
        <v>74</v>
      </c>
      <c r="H84" s="250"/>
      <c r="I84" s="250"/>
    </row>
    <row r="85" spans="1:9" ht="15" customHeight="1">
      <c r="A85" s="110">
        <v>41</v>
      </c>
      <c r="B85" s="248" t="s">
        <v>152</v>
      </c>
      <c r="C85" s="249"/>
      <c r="D85" s="176" t="s">
        <v>153</v>
      </c>
      <c r="E85" s="177"/>
      <c r="F85" s="107" t="s">
        <v>83</v>
      </c>
      <c r="G85" s="107" t="s">
        <v>74</v>
      </c>
      <c r="H85" s="250"/>
      <c r="I85" s="250"/>
    </row>
    <row r="86" spans="1:9" ht="15" customHeight="1">
      <c r="A86" s="110">
        <v>42</v>
      </c>
      <c r="B86" s="248" t="s">
        <v>154</v>
      </c>
      <c r="C86" s="249"/>
      <c r="D86" s="176" t="s">
        <v>155</v>
      </c>
      <c r="E86" s="177"/>
      <c r="F86" s="107"/>
      <c r="G86" s="107"/>
      <c r="H86" s="250"/>
      <c r="I86" s="250"/>
    </row>
    <row r="87" spans="1:9" ht="15" customHeight="1">
      <c r="A87" s="110">
        <v>43</v>
      </c>
      <c r="B87" s="248" t="s">
        <v>156</v>
      </c>
      <c r="C87" s="249"/>
      <c r="D87" s="176" t="s">
        <v>157</v>
      </c>
      <c r="E87" s="177"/>
      <c r="F87" s="107"/>
      <c r="G87" s="107" t="s">
        <v>74</v>
      </c>
      <c r="H87" s="250"/>
      <c r="I87" s="250"/>
    </row>
    <row r="88" spans="1:9" ht="15" customHeight="1">
      <c r="A88" s="110">
        <v>44</v>
      </c>
      <c r="B88" s="248" t="s">
        <v>158</v>
      </c>
      <c r="C88" s="249"/>
      <c r="D88" s="176" t="s">
        <v>159</v>
      </c>
      <c r="E88" s="177"/>
      <c r="F88" s="107" t="s">
        <v>83</v>
      </c>
      <c r="G88" s="107" t="s">
        <v>74</v>
      </c>
      <c r="H88" s="250"/>
      <c r="I88" s="250"/>
    </row>
    <row r="89" spans="1:9" ht="15" customHeight="1">
      <c r="A89" s="110">
        <v>45</v>
      </c>
      <c r="B89" s="248" t="s">
        <v>160</v>
      </c>
      <c r="C89" s="249"/>
      <c r="D89" s="176" t="s">
        <v>161</v>
      </c>
      <c r="E89" s="177"/>
      <c r="F89" s="107" t="s">
        <v>83</v>
      </c>
      <c r="G89" s="107" t="s">
        <v>91</v>
      </c>
      <c r="H89" s="250"/>
      <c r="I89" s="250"/>
    </row>
    <row r="90" spans="1:9" ht="15" customHeight="1">
      <c r="A90" s="110">
        <v>46</v>
      </c>
      <c r="B90" s="248" t="s">
        <v>162</v>
      </c>
      <c r="C90" s="249"/>
      <c r="D90" s="176" t="s">
        <v>163</v>
      </c>
      <c r="E90" s="177"/>
      <c r="F90" s="107" t="s">
        <v>83</v>
      </c>
      <c r="G90" s="107" t="s">
        <v>74</v>
      </c>
      <c r="H90" s="250"/>
      <c r="I90" s="250"/>
    </row>
    <row r="91" spans="1:9" ht="15" customHeight="1">
      <c r="A91" s="110">
        <v>47</v>
      </c>
      <c r="B91" s="248" t="s">
        <v>164</v>
      </c>
      <c r="C91" s="249"/>
      <c r="D91" s="176" t="s">
        <v>165</v>
      </c>
      <c r="E91" s="177"/>
      <c r="F91" s="107" t="s">
        <v>83</v>
      </c>
      <c r="G91" s="107" t="s">
        <v>74</v>
      </c>
      <c r="H91" s="250"/>
      <c r="I91" s="250"/>
    </row>
    <row r="92" spans="1:9" ht="15" customHeight="1">
      <c r="A92" s="110">
        <v>48</v>
      </c>
      <c r="B92" s="248" t="s">
        <v>166</v>
      </c>
      <c r="C92" s="249"/>
      <c r="D92" s="176" t="s">
        <v>167</v>
      </c>
      <c r="E92" s="177"/>
      <c r="F92" s="107" t="s">
        <v>88</v>
      </c>
      <c r="G92" s="107" t="s">
        <v>74</v>
      </c>
      <c r="H92" s="250"/>
      <c r="I92" s="250"/>
    </row>
    <row r="93" spans="1:9" ht="15" customHeight="1">
      <c r="A93" s="110">
        <v>49</v>
      </c>
      <c r="B93" s="248" t="s">
        <v>168</v>
      </c>
      <c r="C93" s="249"/>
      <c r="D93" s="176" t="s">
        <v>169</v>
      </c>
      <c r="E93" s="177"/>
      <c r="F93" s="107"/>
      <c r="G93" s="107" t="s">
        <v>74</v>
      </c>
      <c r="H93" s="250"/>
      <c r="I93" s="250"/>
    </row>
    <row r="94" spans="1:9" ht="15" customHeight="1">
      <c r="A94" s="110">
        <v>50</v>
      </c>
      <c r="B94" s="248" t="s">
        <v>170</v>
      </c>
      <c r="C94" s="249"/>
      <c r="D94" s="176" t="s">
        <v>171</v>
      </c>
      <c r="E94" s="177"/>
      <c r="F94" s="107" t="s">
        <v>88</v>
      </c>
      <c r="G94" s="107" t="s">
        <v>74</v>
      </c>
      <c r="H94" s="250"/>
      <c r="I94" s="250"/>
    </row>
    <row r="95" spans="1:9" ht="15" customHeight="1">
      <c r="A95" s="110">
        <v>51</v>
      </c>
      <c r="B95" s="248" t="s">
        <v>172</v>
      </c>
      <c r="C95" s="249"/>
      <c r="D95" s="176" t="s">
        <v>173</v>
      </c>
      <c r="E95" s="177"/>
      <c r="F95" s="107"/>
      <c r="G95" s="107" t="s">
        <v>74</v>
      </c>
      <c r="H95" s="250"/>
      <c r="I95" s="250"/>
    </row>
    <row r="96" spans="1:9" ht="15" customHeight="1">
      <c r="A96" s="110">
        <v>52</v>
      </c>
      <c r="B96" s="248" t="s">
        <v>174</v>
      </c>
      <c r="C96" s="249"/>
      <c r="D96" s="176" t="s">
        <v>175</v>
      </c>
      <c r="E96" s="177"/>
      <c r="F96" s="107" t="s">
        <v>83</v>
      </c>
      <c r="G96" s="107" t="s">
        <v>69</v>
      </c>
      <c r="H96" s="250"/>
      <c r="I96" s="250"/>
    </row>
    <row r="97" spans="1:9" ht="15" customHeight="1">
      <c r="A97" s="110">
        <v>53</v>
      </c>
      <c r="B97" s="248" t="s">
        <v>176</v>
      </c>
      <c r="C97" s="249"/>
      <c r="D97" s="176" t="s">
        <v>177</v>
      </c>
      <c r="E97" s="177"/>
      <c r="F97" s="107" t="s">
        <v>83</v>
      </c>
      <c r="G97" s="107"/>
      <c r="H97" s="250"/>
      <c r="I97" s="250"/>
    </row>
    <row r="98" spans="1:9" ht="15" customHeight="1">
      <c r="A98" s="110">
        <v>54</v>
      </c>
      <c r="B98" s="248" t="s">
        <v>178</v>
      </c>
      <c r="C98" s="249"/>
      <c r="D98" s="176" t="s">
        <v>179</v>
      </c>
      <c r="E98" s="177"/>
      <c r="F98" s="107" t="s">
        <v>83</v>
      </c>
      <c r="G98" s="107" t="s">
        <v>69</v>
      </c>
      <c r="H98" s="250"/>
      <c r="I98" s="250"/>
    </row>
    <row r="99" spans="1:9" ht="15" customHeight="1">
      <c r="A99" s="110">
        <v>55</v>
      </c>
      <c r="B99" s="248" t="s">
        <v>180</v>
      </c>
      <c r="C99" s="249"/>
      <c r="D99" s="176" t="s">
        <v>181</v>
      </c>
      <c r="E99" s="177"/>
      <c r="F99" s="107"/>
      <c r="G99" s="107"/>
      <c r="H99" s="250"/>
      <c r="I99" s="250"/>
    </row>
    <row r="100" spans="1:9" ht="15" customHeight="1">
      <c r="A100" s="110">
        <v>56</v>
      </c>
      <c r="B100" s="248" t="s">
        <v>182</v>
      </c>
      <c r="C100" s="249"/>
      <c r="D100" s="176" t="s">
        <v>183</v>
      </c>
      <c r="E100" s="177"/>
      <c r="F100" s="107" t="s">
        <v>68</v>
      </c>
      <c r="G100" s="107" t="s">
        <v>74</v>
      </c>
      <c r="H100" s="250"/>
      <c r="I100" s="250"/>
    </row>
    <row r="101" spans="1:9" ht="15" customHeight="1">
      <c r="A101" s="108">
        <v>57</v>
      </c>
      <c r="B101" s="251" t="s">
        <v>184</v>
      </c>
      <c r="C101" s="252"/>
      <c r="D101" s="178" t="s">
        <v>185</v>
      </c>
      <c r="E101" s="179"/>
      <c r="F101" s="109" t="s">
        <v>68</v>
      </c>
      <c r="G101" s="109" t="s">
        <v>74</v>
      </c>
      <c r="H101" s="250"/>
      <c r="I101" s="250"/>
    </row>
    <row r="102" spans="1:9" ht="15" customHeight="1">
      <c r="A102" s="110">
        <v>58</v>
      </c>
      <c r="B102" s="248" t="s">
        <v>186</v>
      </c>
      <c r="C102" s="249"/>
      <c r="D102" s="176" t="s">
        <v>187</v>
      </c>
      <c r="E102" s="177"/>
      <c r="F102" s="107" t="s">
        <v>83</v>
      </c>
      <c r="G102" s="107" t="s">
        <v>74</v>
      </c>
      <c r="H102" s="250"/>
      <c r="I102" s="250"/>
    </row>
    <row r="103" spans="1:9" ht="15" customHeight="1">
      <c r="A103" s="108">
        <v>59</v>
      </c>
      <c r="B103" s="251" t="s">
        <v>188</v>
      </c>
      <c r="C103" s="252"/>
      <c r="D103" s="178" t="s">
        <v>189</v>
      </c>
      <c r="E103" s="179"/>
      <c r="F103" s="109"/>
      <c r="G103" s="109" t="s">
        <v>69</v>
      </c>
      <c r="H103" s="250"/>
      <c r="I103" s="250"/>
    </row>
    <row r="104" spans="1:9" ht="15" customHeight="1">
      <c r="A104" s="110">
        <v>60</v>
      </c>
      <c r="B104" s="248" t="s">
        <v>190</v>
      </c>
      <c r="C104" s="249"/>
      <c r="D104" s="176" t="s">
        <v>191</v>
      </c>
      <c r="E104" s="177"/>
      <c r="F104" s="107" t="s">
        <v>68</v>
      </c>
      <c r="G104" s="107"/>
      <c r="H104" s="250"/>
      <c r="I104" s="250"/>
    </row>
    <row r="105" spans="1:9" ht="15" customHeight="1">
      <c r="A105" s="110">
        <v>61</v>
      </c>
      <c r="B105" s="248" t="s">
        <v>192</v>
      </c>
      <c r="C105" s="249"/>
      <c r="D105" s="176" t="s">
        <v>193</v>
      </c>
      <c r="E105" s="177"/>
      <c r="F105" s="107"/>
      <c r="G105" s="107" t="s">
        <v>91</v>
      </c>
      <c r="H105" s="250"/>
      <c r="I105" s="250"/>
    </row>
    <row r="106" spans="1:9" ht="15" customHeight="1">
      <c r="A106" s="110">
        <v>62</v>
      </c>
      <c r="B106" s="248" t="s">
        <v>194</v>
      </c>
      <c r="C106" s="249"/>
      <c r="D106" s="176" t="s">
        <v>195</v>
      </c>
      <c r="E106" s="177"/>
      <c r="F106" s="107" t="s">
        <v>88</v>
      </c>
      <c r="G106" s="107" t="s">
        <v>69</v>
      </c>
      <c r="H106" s="250"/>
      <c r="I106" s="250"/>
    </row>
    <row r="107" spans="1:9" ht="24.95" customHeight="1">
      <c r="A107" s="110">
        <v>63</v>
      </c>
      <c r="B107" s="248" t="s">
        <v>196</v>
      </c>
      <c r="C107" s="249"/>
      <c r="D107" s="176" t="s">
        <v>197</v>
      </c>
      <c r="E107" s="177"/>
      <c r="F107" s="107" t="s">
        <v>83</v>
      </c>
      <c r="G107" s="107" t="s">
        <v>74</v>
      </c>
      <c r="H107" s="250"/>
      <c r="I107" s="250"/>
    </row>
    <row r="108" spans="1:9" ht="36.6" customHeight="1">
      <c r="A108" s="180" t="s">
        <v>198</v>
      </c>
      <c r="B108" s="254"/>
      <c r="C108" s="254"/>
      <c r="D108" s="254"/>
      <c r="E108" s="254"/>
      <c r="F108" s="254"/>
      <c r="G108" s="255"/>
      <c r="H108" s="256"/>
      <c r="I108" s="257"/>
    </row>
    <row r="109" spans="1:9" ht="15" customHeight="1">
      <c r="A109" s="110">
        <v>64</v>
      </c>
      <c r="B109" s="248" t="s">
        <v>199</v>
      </c>
      <c r="C109" s="249"/>
      <c r="D109" s="176" t="s">
        <v>200</v>
      </c>
      <c r="E109" s="177"/>
      <c r="F109" s="113" t="s">
        <v>88</v>
      </c>
      <c r="G109" s="113" t="s">
        <v>91</v>
      </c>
      <c r="H109" s="250"/>
      <c r="I109" s="250"/>
    </row>
    <row r="110" spans="1:9" ht="15" customHeight="1">
      <c r="A110" s="110">
        <v>65</v>
      </c>
      <c r="B110" s="248" t="s">
        <v>201</v>
      </c>
      <c r="C110" s="249"/>
      <c r="D110" s="176" t="s">
        <v>202</v>
      </c>
      <c r="E110" s="177"/>
      <c r="F110" s="113" t="s">
        <v>83</v>
      </c>
      <c r="G110" s="113" t="s">
        <v>69</v>
      </c>
      <c r="H110" s="250"/>
      <c r="I110" s="250"/>
    </row>
    <row r="111" spans="1:9" ht="15" customHeight="1">
      <c r="A111" s="110">
        <v>66</v>
      </c>
      <c r="B111" s="248" t="s">
        <v>203</v>
      </c>
      <c r="C111" s="249"/>
      <c r="D111" s="176" t="s">
        <v>204</v>
      </c>
      <c r="E111" s="177"/>
      <c r="F111" s="113" t="s">
        <v>83</v>
      </c>
      <c r="G111" s="113" t="s">
        <v>91</v>
      </c>
      <c r="H111" s="250"/>
      <c r="I111" s="250"/>
    </row>
    <row r="112" spans="1:9" ht="21.6" customHeight="1">
      <c r="A112" s="110">
        <v>67</v>
      </c>
      <c r="B112" s="248" t="s">
        <v>205</v>
      </c>
      <c r="C112" s="249"/>
      <c r="D112" s="176" t="s">
        <v>206</v>
      </c>
      <c r="E112" s="177"/>
      <c r="F112" s="113" t="s">
        <v>88</v>
      </c>
      <c r="G112" s="113"/>
      <c r="H112" s="250"/>
      <c r="I112" s="250"/>
    </row>
    <row r="113" spans="1:10" ht="15" customHeight="1">
      <c r="A113" s="110">
        <v>68</v>
      </c>
      <c r="B113" s="248" t="s">
        <v>207</v>
      </c>
      <c r="C113" s="249"/>
      <c r="D113" s="176" t="s">
        <v>208</v>
      </c>
      <c r="E113" s="177"/>
      <c r="F113" s="113"/>
      <c r="G113" s="113" t="s">
        <v>74</v>
      </c>
      <c r="H113" s="250"/>
      <c r="I113" s="250"/>
    </row>
    <row r="114" spans="1:10" ht="15" customHeight="1">
      <c r="A114" s="110">
        <v>69</v>
      </c>
      <c r="B114" s="248" t="s">
        <v>209</v>
      </c>
      <c r="C114" s="249"/>
      <c r="D114" s="176" t="s">
        <v>210</v>
      </c>
      <c r="E114" s="177"/>
      <c r="F114" s="114" t="s">
        <v>83</v>
      </c>
      <c r="G114" s="114" t="s">
        <v>74</v>
      </c>
      <c r="H114" s="250"/>
      <c r="I114" s="250"/>
    </row>
    <row r="115" spans="1:10" ht="15" customHeight="1">
      <c r="A115" s="110">
        <v>70</v>
      </c>
      <c r="B115" s="248" t="s">
        <v>211</v>
      </c>
      <c r="C115" s="249"/>
      <c r="D115" s="176" t="s">
        <v>212</v>
      </c>
      <c r="E115" s="177"/>
      <c r="F115" s="114" t="s">
        <v>83</v>
      </c>
      <c r="G115" s="114" t="s">
        <v>74</v>
      </c>
      <c r="H115" s="250"/>
      <c r="I115" s="250"/>
    </row>
    <row r="116" spans="1:10" ht="15" customHeight="1">
      <c r="A116" s="258"/>
      <c r="B116" s="259"/>
      <c r="C116" s="260"/>
      <c r="D116" s="196"/>
      <c r="E116" s="197"/>
      <c r="F116" s="61"/>
      <c r="G116" s="61"/>
      <c r="H116" s="250"/>
      <c r="I116" s="250"/>
    </row>
    <row r="117" spans="1:10" ht="15" customHeight="1">
      <c r="A117" s="258"/>
      <c r="B117" s="259"/>
      <c r="C117" s="260"/>
      <c r="D117" s="196"/>
      <c r="E117" s="197"/>
      <c r="F117" s="61"/>
      <c r="G117" s="61"/>
      <c r="H117" s="250"/>
      <c r="I117" s="250"/>
    </row>
    <row r="118" spans="1:10" ht="15" customHeight="1">
      <c r="A118" s="258"/>
      <c r="B118" s="259"/>
      <c r="C118" s="260"/>
      <c r="D118" s="196"/>
      <c r="E118" s="197"/>
      <c r="F118" s="61"/>
      <c r="G118" s="61"/>
      <c r="H118" s="250"/>
      <c r="I118" s="250"/>
    </row>
    <row r="119" spans="1:10" ht="15" customHeight="1">
      <c r="A119" s="258"/>
      <c r="B119" s="259"/>
      <c r="C119" s="260"/>
      <c r="D119" s="196"/>
      <c r="E119" s="197"/>
      <c r="F119" s="61"/>
      <c r="G119" s="61"/>
      <c r="H119" s="250"/>
      <c r="I119" s="250"/>
    </row>
    <row r="120" spans="1:10" ht="15" customHeight="1">
      <c r="A120" s="258"/>
      <c r="B120" s="259"/>
      <c r="C120" s="260"/>
      <c r="D120" s="196"/>
      <c r="E120" s="197"/>
      <c r="F120" s="61"/>
      <c r="G120" s="61"/>
      <c r="H120" s="250"/>
      <c r="I120" s="250"/>
    </row>
    <row r="121" spans="1:10" ht="15" customHeight="1">
      <c r="A121" s="258"/>
      <c r="B121" s="259"/>
      <c r="C121" s="260"/>
      <c r="D121" s="196"/>
      <c r="E121" s="197"/>
      <c r="F121" s="61"/>
      <c r="G121" s="61"/>
      <c r="H121" s="250"/>
      <c r="I121" s="250"/>
    </row>
    <row r="122" spans="1:10" ht="15" customHeight="1">
      <c r="A122" s="258"/>
      <c r="B122" s="259"/>
      <c r="C122" s="260"/>
      <c r="D122" s="196"/>
      <c r="E122" s="197"/>
      <c r="F122" s="61"/>
      <c r="G122" s="61"/>
      <c r="H122" s="250"/>
      <c r="I122" s="250"/>
    </row>
    <row r="123" spans="1:10" ht="15" customHeight="1">
      <c r="A123" s="258"/>
      <c r="B123" s="259"/>
      <c r="C123" s="260"/>
      <c r="D123" s="196"/>
      <c r="E123" s="197"/>
      <c r="F123" s="61"/>
      <c r="G123" s="61"/>
      <c r="H123" s="250"/>
      <c r="I123" s="250"/>
    </row>
    <row r="124" spans="1:10" ht="15" hidden="1" customHeight="1">
      <c r="A124" s="258"/>
      <c r="B124" s="259"/>
      <c r="C124" s="260"/>
      <c r="D124" s="196"/>
      <c r="E124" s="197"/>
      <c r="F124" s="61"/>
      <c r="G124" s="61"/>
      <c r="H124" s="261"/>
      <c r="I124" s="262"/>
      <c r="J124" s="13"/>
    </row>
    <row r="125" spans="1:10" ht="15" customHeight="1">
      <c r="A125" s="263" t="s">
        <v>213</v>
      </c>
      <c r="B125" s="264"/>
      <c r="C125" s="264"/>
      <c r="D125" s="264"/>
      <c r="E125" s="265"/>
      <c r="F125" s="266"/>
      <c r="G125" s="266"/>
      <c r="H125" s="267">
        <f>SUM(H45:H124)</f>
        <v>0</v>
      </c>
      <c r="I125" s="268"/>
      <c r="J125" s="13"/>
    </row>
    <row r="126" spans="1:10" ht="15" customHeight="1">
      <c r="A126" s="269"/>
      <c r="B126" s="270" t="s">
        <v>214</v>
      </c>
      <c r="C126" s="271"/>
      <c r="D126" s="271"/>
      <c r="E126" s="272"/>
      <c r="F126" s="273"/>
      <c r="G126" s="273"/>
      <c r="H126" s="274"/>
      <c r="I126" s="275">
        <f>SUM(I45:I124)</f>
        <v>0</v>
      </c>
      <c r="J126" s="13"/>
    </row>
    <row r="127" spans="1:10" ht="15" customHeight="1">
      <c r="A127" s="269"/>
      <c r="B127" s="270" t="s">
        <v>215</v>
      </c>
      <c r="C127" s="271"/>
      <c r="D127" s="271"/>
      <c r="E127" s="272"/>
      <c r="F127" s="273"/>
      <c r="G127" s="273"/>
      <c r="H127" s="274"/>
      <c r="I127" s="276" t="str">
        <f>IFERROR(I126/H125,"")</f>
        <v/>
      </c>
    </row>
    <row r="128" spans="1:10" ht="15" customHeight="1">
      <c r="A128" s="115"/>
      <c r="B128" s="270" t="s">
        <v>216</v>
      </c>
      <c r="C128" s="271"/>
      <c r="D128" s="271"/>
      <c r="E128" s="272"/>
      <c r="F128" s="273"/>
      <c r="G128" s="273"/>
      <c r="H128" s="274"/>
      <c r="I128" s="277" t="str">
        <f>IFERROR(SUM(H109:H115)/H125,"")</f>
        <v/>
      </c>
    </row>
    <row r="129" spans="1:9" ht="15" customHeight="1">
      <c r="A129" s="116"/>
      <c r="B129" s="278" t="s">
        <v>217</v>
      </c>
      <c r="C129" s="279"/>
      <c r="D129" s="279"/>
      <c r="E129" s="280"/>
      <c r="F129" s="281"/>
      <c r="G129" s="281"/>
      <c r="H129" s="116"/>
      <c r="I129" s="60" t="str">
        <f>IFERROR((H46+H48+H50+H67+H68+H69+H70+H73+H76+H101+H103)/H125,"")</f>
        <v/>
      </c>
    </row>
    <row r="130" spans="1:9" ht="15" customHeight="1">
      <c r="A130"/>
      <c r="H130" s="1"/>
    </row>
    <row r="131" spans="1:9" ht="15" customHeight="1">
      <c r="A131" s="159" t="s">
        <v>218</v>
      </c>
      <c r="H131" s="1"/>
    </row>
  </sheetData>
  <sheetProtection formatCells="0" formatRows="0" insertRows="0" sort="0" autoFilter="0"/>
  <mergeCells count="186">
    <mergeCell ref="F2:I2"/>
    <mergeCell ref="D123:E123"/>
    <mergeCell ref="A1:B1"/>
    <mergeCell ref="A2:B2"/>
    <mergeCell ref="C1:D1"/>
    <mergeCell ref="C2:D2"/>
    <mergeCell ref="B110:C110"/>
    <mergeCell ref="D113:E113"/>
    <mergeCell ref="B113:C113"/>
    <mergeCell ref="B114:C114"/>
    <mergeCell ref="B76:C76"/>
    <mergeCell ref="B77:C77"/>
    <mergeCell ref="B83:C83"/>
    <mergeCell ref="B84:C84"/>
    <mergeCell ref="B80:C80"/>
    <mergeCell ref="B78:C78"/>
    <mergeCell ref="B79:C79"/>
    <mergeCell ref="B91:C91"/>
    <mergeCell ref="B93:C93"/>
    <mergeCell ref="B81:C81"/>
    <mergeCell ref="D107:E107"/>
    <mergeCell ref="D109:E109"/>
    <mergeCell ref="D100:E100"/>
    <mergeCell ref="B87:C87"/>
    <mergeCell ref="A125:E125"/>
    <mergeCell ref="B126:E126"/>
    <mergeCell ref="B127:E127"/>
    <mergeCell ref="B128:E128"/>
    <mergeCell ref="B129:E129"/>
    <mergeCell ref="B115:C115"/>
    <mergeCell ref="D115:E115"/>
    <mergeCell ref="B116:C116"/>
    <mergeCell ref="D116:E116"/>
    <mergeCell ref="B117:C117"/>
    <mergeCell ref="D117:E117"/>
    <mergeCell ref="B124:C124"/>
    <mergeCell ref="D124:E124"/>
    <mergeCell ref="B118:C118"/>
    <mergeCell ref="D118:E118"/>
    <mergeCell ref="B119:C119"/>
    <mergeCell ref="D119:E119"/>
    <mergeCell ref="B120:C120"/>
    <mergeCell ref="D120:E120"/>
    <mergeCell ref="B121:C121"/>
    <mergeCell ref="D121:E121"/>
    <mergeCell ref="B122:C122"/>
    <mergeCell ref="D122:E122"/>
    <mergeCell ref="B123:C123"/>
    <mergeCell ref="B96:C96"/>
    <mergeCell ref="B97:C97"/>
    <mergeCell ref="G43:G44"/>
    <mergeCell ref="B54:C54"/>
    <mergeCell ref="B55:C55"/>
    <mergeCell ref="B56:C56"/>
    <mergeCell ref="B57:C57"/>
    <mergeCell ref="B58:C58"/>
    <mergeCell ref="B59:C59"/>
    <mergeCell ref="B61:C61"/>
    <mergeCell ref="B46:C46"/>
    <mergeCell ref="B48:C48"/>
    <mergeCell ref="B50:C50"/>
    <mergeCell ref="B52:C52"/>
    <mergeCell ref="B62:C62"/>
    <mergeCell ref="B75:C75"/>
    <mergeCell ref="D53:E53"/>
    <mergeCell ref="D54:E54"/>
    <mergeCell ref="D55:E55"/>
    <mergeCell ref="D56:E56"/>
    <mergeCell ref="D57:E57"/>
    <mergeCell ref="D58:E58"/>
    <mergeCell ref="D59:E59"/>
    <mergeCell ref="D60:E60"/>
    <mergeCell ref="H43:H44"/>
    <mergeCell ref="A42:I42"/>
    <mergeCell ref="B107:C107"/>
    <mergeCell ref="D89:E89"/>
    <mergeCell ref="D110:E110"/>
    <mergeCell ref="D111:E111"/>
    <mergeCell ref="D112:E112"/>
    <mergeCell ref="B111:C111"/>
    <mergeCell ref="B112:C112"/>
    <mergeCell ref="B98:C98"/>
    <mergeCell ref="B99:C99"/>
    <mergeCell ref="B100:C100"/>
    <mergeCell ref="B92:C92"/>
    <mergeCell ref="B101:C101"/>
    <mergeCell ref="B102:C102"/>
    <mergeCell ref="B103:C103"/>
    <mergeCell ref="B104:C104"/>
    <mergeCell ref="B106:C106"/>
    <mergeCell ref="B105:C105"/>
    <mergeCell ref="B109:C109"/>
    <mergeCell ref="B89:C89"/>
    <mergeCell ref="B90:C90"/>
    <mergeCell ref="D106:E106"/>
    <mergeCell ref="B53:C53"/>
    <mergeCell ref="G6:I6"/>
    <mergeCell ref="G7:H7"/>
    <mergeCell ref="G8:H8"/>
    <mergeCell ref="I8:I10"/>
    <mergeCell ref="G9:H9"/>
    <mergeCell ref="G10:H10"/>
    <mergeCell ref="G11:H11"/>
    <mergeCell ref="G12:I12"/>
    <mergeCell ref="B39:F40"/>
    <mergeCell ref="B67:C67"/>
    <mergeCell ref="B68:C68"/>
    <mergeCell ref="B69:C69"/>
    <mergeCell ref="B70:C70"/>
    <mergeCell ref="B71:C71"/>
    <mergeCell ref="B72:C72"/>
    <mergeCell ref="B74:C74"/>
    <mergeCell ref="D72:E72"/>
    <mergeCell ref="D73:E73"/>
    <mergeCell ref="D61:E61"/>
    <mergeCell ref="B60:C60"/>
    <mergeCell ref="B63:C63"/>
    <mergeCell ref="B64:C64"/>
    <mergeCell ref="D71:E71"/>
    <mergeCell ref="D101:E101"/>
    <mergeCell ref="D102:E102"/>
    <mergeCell ref="D103:E103"/>
    <mergeCell ref="D104:E104"/>
    <mergeCell ref="D79:E79"/>
    <mergeCell ref="D86:E86"/>
    <mergeCell ref="D87:E87"/>
    <mergeCell ref="D88:E88"/>
    <mergeCell ref="B65:C65"/>
    <mergeCell ref="B66:C66"/>
    <mergeCell ref="B88:C88"/>
    <mergeCell ref="B85:C85"/>
    <mergeCell ref="B86:C86"/>
    <mergeCell ref="B82:C82"/>
    <mergeCell ref="B94:C94"/>
    <mergeCell ref="B95:C95"/>
    <mergeCell ref="D74:E74"/>
    <mergeCell ref="D75:E75"/>
    <mergeCell ref="B73:C73"/>
    <mergeCell ref="A108:G108"/>
    <mergeCell ref="D105:E105"/>
    <mergeCell ref="F43:F44"/>
    <mergeCell ref="D45:E45"/>
    <mergeCell ref="D46:E46"/>
    <mergeCell ref="D47:E47"/>
    <mergeCell ref="D48:E48"/>
    <mergeCell ref="D49:E49"/>
    <mergeCell ref="D50:E50"/>
    <mergeCell ref="D51:E51"/>
    <mergeCell ref="D52:E52"/>
    <mergeCell ref="A43:E44"/>
    <mergeCell ref="B45:C45"/>
    <mergeCell ref="B47:C47"/>
    <mergeCell ref="B49:C49"/>
    <mergeCell ref="B51:C51"/>
    <mergeCell ref="D62:E62"/>
    <mergeCell ref="D63:E63"/>
    <mergeCell ref="D64:E64"/>
    <mergeCell ref="D65:E65"/>
    <mergeCell ref="D95:E95"/>
    <mergeCell ref="D76:E76"/>
    <mergeCell ref="D77:E77"/>
    <mergeCell ref="D78:E78"/>
    <mergeCell ref="H108:I108"/>
    <mergeCell ref="H125:I125"/>
    <mergeCell ref="J15:J18"/>
    <mergeCell ref="D114:E114"/>
    <mergeCell ref="D96:E96"/>
    <mergeCell ref="D97:E97"/>
    <mergeCell ref="D98:E98"/>
    <mergeCell ref="D99:E99"/>
    <mergeCell ref="D90:E90"/>
    <mergeCell ref="D91:E91"/>
    <mergeCell ref="D92:E92"/>
    <mergeCell ref="D93:E93"/>
    <mergeCell ref="D94:E94"/>
    <mergeCell ref="D85:E85"/>
    <mergeCell ref="D80:E80"/>
    <mergeCell ref="D81:E81"/>
    <mergeCell ref="D82:E82"/>
    <mergeCell ref="D83:E83"/>
    <mergeCell ref="D84:E84"/>
    <mergeCell ref="D67:E67"/>
    <mergeCell ref="D68:E68"/>
    <mergeCell ref="D69:E69"/>
    <mergeCell ref="D70:E70"/>
    <mergeCell ref="D66:E66"/>
  </mergeCells>
  <dataValidations disablePrompts="1" count="6">
    <dataValidation type="list" allowBlank="1" showInputMessage="1" showErrorMessage="1" sqref="B28" xr:uid="{005F0004-0077-4040-BA1A-0049007600F5}">
      <formula1>$G$8:$G$10</formula1>
    </dataValidation>
    <dataValidation type="list" allowBlank="1" showInputMessage="1" showErrorMessage="1" sqref="C28" xr:uid="{00AB000F-0017-4596-9F1D-0027002E00D4}">
      <formula1>"1,2,3,4,5,Non concerné bosquet"</formula1>
    </dataValidation>
    <dataValidation type="list" allowBlank="1" showInputMessage="1" showErrorMessage="1" sqref="H109:H115" xr:uid="{BF8C0FE2-CD9C-45DB-A4A2-5DA308428ABD}">
      <formula1>"Oui, Non"</formula1>
    </dataValidation>
    <dataValidation type="list" allowBlank="1" showInputMessage="1" showErrorMessage="1" sqref="B15:B27" xr:uid="{0092007F-0007-4E2E-8615-004300170041}">
      <formula1>$G$8:$G$11</formula1>
    </dataValidation>
    <dataValidation type="list" showInputMessage="1" showErrorMessage="1" sqref="H15:H28" xr:uid="{001200F6-006E-4C1D-9B9C-003B00D10065}">
      <formula1>$I$8:$I$11</formula1>
    </dataValidation>
    <dataValidation type="list" allowBlank="1" showInputMessage="1" showErrorMessage="1" sqref="C15:C27" xr:uid="{008B0084-009F-48B7-B040-009B004000E4}">
      <formula1>"1,2,3,0 (bosquet)"</formula1>
    </dataValidation>
  </dataValidations>
  <pageMargins left="0.23622047244094491" right="0.23622047244094491" top="0.74803149606299213" bottom="0.74803149606299213" header="0.31496062992125984" footer="0.31496062992125984"/>
  <pageSetup paperSize="9" scale="82" fitToHeight="0" orientation="landscape"/>
  <headerFooter>
    <oddHeader>&amp;L&amp;"-,Gras"&amp;F         &amp;"-,Normal"&amp;A</oddHeader>
  </headerFooter>
  <ignoredErrors>
    <ignoredError sqref="I16" formula="1"/>
  </ignoredErrors>
  <drawing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100-000000000000}">
          <x14:formula1>
            <xm:f>'1. Localisation projet'!$B$18:$B$28</xm:f>
          </x14:formula1>
          <xm:sqref>A19:A28</xm:sqref>
        </x14:dataValidation>
        <x14:dataValidation type="list" allowBlank="1" showInputMessage="1" showErrorMessage="1" xr:uid="{00000000-0002-0000-0100-000001000000}">
          <x14:formula1>
            <xm:f>'1. Localisation projet'!$B$13:$B$28</xm:f>
          </x14:formula1>
          <xm:sqref>A15:A18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I84"/>
  <sheetViews>
    <sheetView showZeros="0" topLeftCell="A8" workbookViewId="0">
      <selection activeCell="K21" sqref="K21"/>
    </sheetView>
  </sheetViews>
  <sheetFormatPr defaultColWidth="11.42578125" defaultRowHeight="14.45"/>
  <cols>
    <col min="1" max="1" width="5.5703125" style="1" customWidth="1"/>
    <col min="2" max="2" width="29.42578125" style="1" customWidth="1"/>
    <col min="3" max="4" width="15.42578125" style="1" customWidth="1"/>
    <col min="5" max="5" width="16.42578125" style="13" customWidth="1"/>
    <col min="6" max="6" width="17.140625" style="1" customWidth="1"/>
    <col min="7" max="7" width="23.42578125" style="1" customWidth="1"/>
    <col min="8" max="16384" width="11.42578125" style="1"/>
  </cols>
  <sheetData>
    <row r="1" spans="1:9" ht="47.1" customHeight="1" thickBot="1">
      <c r="A1" s="166" t="s">
        <v>0</v>
      </c>
      <c r="B1" s="166"/>
      <c r="C1" s="198">
        <f>'1. Localisation projet'!C1</f>
        <v>0</v>
      </c>
      <c r="D1" s="199"/>
      <c r="E1"/>
      <c r="F1"/>
      <c r="G1"/>
      <c r="H1" s="14"/>
      <c r="I1"/>
    </row>
    <row r="2" spans="1:9" ht="47.1" customHeight="1" thickBot="1">
      <c r="A2" s="166" t="s">
        <v>1</v>
      </c>
      <c r="B2" s="166"/>
      <c r="C2" s="198">
        <f>'1. Localisation projet'!C2</f>
        <v>0</v>
      </c>
      <c r="D2" s="199"/>
      <c r="E2" s="160"/>
      <c r="F2" s="175" t="s">
        <v>2</v>
      </c>
      <c r="G2" s="175"/>
      <c r="H2" s="65"/>
      <c r="I2" s="65"/>
    </row>
    <row r="3" spans="1:9">
      <c r="A3"/>
      <c r="B3"/>
      <c r="C3"/>
      <c r="D3"/>
      <c r="E3" s="65"/>
      <c r="F3" s="65"/>
      <c r="G3" s="65"/>
      <c r="H3" s="65"/>
      <c r="I3" s="65"/>
    </row>
    <row r="4" spans="1:9">
      <c r="A4" s="3" t="s">
        <v>219</v>
      </c>
      <c r="B4"/>
      <c r="C4"/>
      <c r="D4"/>
      <c r="E4" s="14"/>
      <c r="F4"/>
      <c r="G4"/>
      <c r="H4"/>
    </row>
    <row r="5" spans="1:9" ht="15" thickBot="1">
      <c r="A5" s="3"/>
      <c r="B5"/>
      <c r="C5"/>
      <c r="D5"/>
      <c r="E5" s="14"/>
      <c r="F5"/>
      <c r="G5"/>
      <c r="H5"/>
    </row>
    <row r="6" spans="1:9" ht="15" thickBot="1">
      <c r="A6" s="5" t="s">
        <v>4</v>
      </c>
      <c r="B6"/>
      <c r="C6"/>
      <c r="D6"/>
      <c r="E6" s="14"/>
      <c r="F6" s="183" t="s">
        <v>36</v>
      </c>
      <c r="G6" s="185"/>
      <c r="H6"/>
    </row>
    <row r="7" spans="1:9" ht="18.95" customHeight="1">
      <c r="A7" s="6" t="s">
        <v>220</v>
      </c>
      <c r="B7"/>
      <c r="C7"/>
      <c r="D7"/>
      <c r="E7" s="14"/>
      <c r="F7" s="119" t="s">
        <v>38</v>
      </c>
      <c r="G7" s="119" t="s">
        <v>221</v>
      </c>
      <c r="H7"/>
    </row>
    <row r="8" spans="1:9">
      <c r="A8" s="6" t="s">
        <v>222</v>
      </c>
      <c r="B8"/>
      <c r="C8"/>
      <c r="D8"/>
      <c r="E8" s="14"/>
      <c r="F8" s="120" t="s">
        <v>26</v>
      </c>
      <c r="G8" s="121">
        <v>32.1</v>
      </c>
      <c r="H8"/>
    </row>
    <row r="9" spans="1:9">
      <c r="A9"/>
      <c r="B9"/>
      <c r="C9"/>
      <c r="D9"/>
      <c r="E9" s="14"/>
      <c r="F9"/>
      <c r="G9"/>
      <c r="H9"/>
    </row>
    <row r="10" spans="1:9">
      <c r="A10"/>
      <c r="B10" s="4"/>
      <c r="C10"/>
      <c r="D10"/>
      <c r="E10" s="14"/>
      <c r="F10"/>
      <c r="G10"/>
      <c r="H10"/>
    </row>
    <row r="11" spans="1:9" s="7" customFormat="1" ht="72.599999999999994" customHeight="1">
      <c r="A11" s="214" t="s">
        <v>223</v>
      </c>
      <c r="B11" s="215"/>
      <c r="C11" s="216"/>
      <c r="D11" s="122" t="s">
        <v>224</v>
      </c>
      <c r="E11" s="122" t="s">
        <v>225</v>
      </c>
      <c r="F11" s="122" t="s">
        <v>226</v>
      </c>
      <c r="G11" s="122" t="s">
        <v>51</v>
      </c>
      <c r="H11" s="25" t="s">
        <v>227</v>
      </c>
      <c r="I11" s="123"/>
    </row>
    <row r="12" spans="1:9">
      <c r="A12" s="217" t="s">
        <v>27</v>
      </c>
      <c r="B12" s="218"/>
      <c r="C12" s="219"/>
      <c r="D12" s="124">
        <v>3</v>
      </c>
      <c r="E12" s="66">
        <v>120</v>
      </c>
      <c r="F12" s="124">
        <f t="shared" ref="F12:F23" si="0">IFERROR(+E12/D12,"")</f>
        <v>40</v>
      </c>
      <c r="G12" s="124">
        <v>32.1</v>
      </c>
      <c r="H12" s="117">
        <f t="shared" ref="H12:H23" si="1">+E12*G12</f>
        <v>3852</v>
      </c>
      <c r="I12" s="125" t="s">
        <v>228</v>
      </c>
    </row>
    <row r="13" spans="1:9">
      <c r="A13" s="207"/>
      <c r="B13" s="208"/>
      <c r="C13" s="209"/>
      <c r="D13" s="26"/>
      <c r="E13" s="12"/>
      <c r="F13" s="126" t="str">
        <f t="shared" si="0"/>
        <v/>
      </c>
      <c r="G13" s="26"/>
      <c r="H13" s="27">
        <f t="shared" si="1"/>
        <v>0</v>
      </c>
      <c r="I13" s="127"/>
    </row>
    <row r="14" spans="1:9">
      <c r="A14" s="207"/>
      <c r="B14" s="208"/>
      <c r="C14" s="209"/>
      <c r="D14" s="26"/>
      <c r="E14" s="12"/>
      <c r="F14" s="126" t="str">
        <f t="shared" si="0"/>
        <v/>
      </c>
      <c r="G14" s="26"/>
      <c r="H14" s="27">
        <f t="shared" si="1"/>
        <v>0</v>
      </c>
      <c r="I14"/>
    </row>
    <row r="15" spans="1:9">
      <c r="A15" s="207"/>
      <c r="B15" s="208"/>
      <c r="C15" s="209"/>
      <c r="D15" s="26"/>
      <c r="E15" s="12"/>
      <c r="F15" s="126" t="str">
        <f t="shared" si="0"/>
        <v/>
      </c>
      <c r="G15" s="26"/>
      <c r="H15" s="27">
        <f t="shared" si="1"/>
        <v>0</v>
      </c>
      <c r="I15"/>
    </row>
    <row r="16" spans="1:9">
      <c r="A16" s="207"/>
      <c r="B16" s="208"/>
      <c r="C16" s="209"/>
      <c r="D16" s="26"/>
      <c r="E16" s="12"/>
      <c r="F16" s="126" t="str">
        <f t="shared" si="0"/>
        <v/>
      </c>
      <c r="G16" s="26"/>
      <c r="H16" s="27">
        <f t="shared" si="1"/>
        <v>0</v>
      </c>
      <c r="I16"/>
    </row>
    <row r="17" spans="1:9">
      <c r="A17" s="207"/>
      <c r="B17" s="208"/>
      <c r="C17" s="209"/>
      <c r="D17" s="26"/>
      <c r="E17" s="12"/>
      <c r="F17" s="126" t="str">
        <f t="shared" si="0"/>
        <v/>
      </c>
      <c r="G17" s="26"/>
      <c r="H17" s="27">
        <f t="shared" si="1"/>
        <v>0</v>
      </c>
      <c r="I17"/>
    </row>
    <row r="18" spans="1:9">
      <c r="A18" s="207"/>
      <c r="B18" s="208"/>
      <c r="C18" s="209"/>
      <c r="D18" s="26"/>
      <c r="E18" s="12"/>
      <c r="F18" s="126" t="str">
        <f t="shared" si="0"/>
        <v/>
      </c>
      <c r="G18" s="26"/>
      <c r="H18" s="27">
        <f t="shared" si="1"/>
        <v>0</v>
      </c>
      <c r="I18"/>
    </row>
    <row r="19" spans="1:9">
      <c r="A19" s="207"/>
      <c r="B19" s="208"/>
      <c r="C19" s="209"/>
      <c r="D19" s="26"/>
      <c r="E19" s="12"/>
      <c r="F19" s="126" t="str">
        <f t="shared" si="0"/>
        <v/>
      </c>
      <c r="G19" s="26"/>
      <c r="H19" s="27">
        <f t="shared" si="1"/>
        <v>0</v>
      </c>
      <c r="I19"/>
    </row>
    <row r="20" spans="1:9">
      <c r="A20" s="207"/>
      <c r="B20" s="208"/>
      <c r="C20" s="209"/>
      <c r="D20" s="26"/>
      <c r="E20" s="12"/>
      <c r="F20" s="126" t="str">
        <f t="shared" si="0"/>
        <v/>
      </c>
      <c r="G20" s="26"/>
      <c r="H20" s="27">
        <f t="shared" si="1"/>
        <v>0</v>
      </c>
      <c r="I20"/>
    </row>
    <row r="21" spans="1:9">
      <c r="A21" s="207"/>
      <c r="B21" s="208"/>
      <c r="C21" s="209"/>
      <c r="D21" s="26"/>
      <c r="E21" s="12"/>
      <c r="F21" s="126" t="str">
        <f t="shared" si="0"/>
        <v/>
      </c>
      <c r="G21" s="26"/>
      <c r="H21" s="27">
        <f t="shared" si="1"/>
        <v>0</v>
      </c>
      <c r="I21"/>
    </row>
    <row r="22" spans="1:9">
      <c r="A22" s="207"/>
      <c r="B22" s="208"/>
      <c r="C22" s="209"/>
      <c r="D22" s="26"/>
      <c r="E22" s="12"/>
      <c r="F22" s="126" t="str">
        <f t="shared" si="0"/>
        <v/>
      </c>
      <c r="G22" s="26"/>
      <c r="H22" s="27">
        <f t="shared" si="1"/>
        <v>0</v>
      </c>
      <c r="I22"/>
    </row>
    <row r="23" spans="1:9" hidden="1">
      <c r="A23" s="213"/>
      <c r="B23" s="213"/>
      <c r="C23" s="158"/>
      <c r="D23" s="128"/>
      <c r="E23" s="85"/>
      <c r="F23" s="129" t="str">
        <f t="shared" si="0"/>
        <v/>
      </c>
      <c r="G23" s="118"/>
      <c r="H23" s="28">
        <f t="shared" si="1"/>
        <v>0</v>
      </c>
      <c r="I23"/>
    </row>
    <row r="24" spans="1:9">
      <c r="A24" s="210" t="s">
        <v>229</v>
      </c>
      <c r="B24" s="211"/>
      <c r="C24" s="212"/>
      <c r="D24" s="130">
        <f>SUM(D13:D23)</f>
        <v>0</v>
      </c>
      <c r="E24" s="131">
        <f>SUM(E13:E23)</f>
        <v>0</v>
      </c>
      <c r="F24" s="132"/>
      <c r="G24" s="133"/>
      <c r="H24" s="30">
        <f>SUM(H13:H23)</f>
        <v>0</v>
      </c>
      <c r="I24" s="14"/>
    </row>
    <row r="25" spans="1:9">
      <c r="A25"/>
      <c r="B25"/>
      <c r="C25"/>
      <c r="D25"/>
      <c r="E25"/>
      <c r="F25" s="14"/>
      <c r="G25"/>
      <c r="H25"/>
      <c r="I25"/>
    </row>
    <row r="26" spans="1:9">
      <c r="A26"/>
      <c r="B26"/>
      <c r="C26"/>
      <c r="D26"/>
      <c r="E26"/>
      <c r="F26" s="14"/>
      <c r="G26"/>
      <c r="H26"/>
      <c r="I26"/>
    </row>
    <row r="27" spans="1:9">
      <c r="A27" s="3" t="s">
        <v>57</v>
      </c>
      <c r="B27"/>
      <c r="C27"/>
      <c r="D27"/>
      <c r="E27" s="14"/>
      <c r="F27"/>
      <c r="G27"/>
      <c r="H27"/>
    </row>
    <row r="28" spans="1:9">
      <c r="A28"/>
      <c r="B28"/>
      <c r="C28"/>
      <c r="D28"/>
      <c r="E28" s="14"/>
      <c r="F28"/>
      <c r="G28"/>
      <c r="H28"/>
    </row>
    <row r="29" spans="1:9" ht="14.45" customHeight="1">
      <c r="A29" s="195" t="s">
        <v>230</v>
      </c>
      <c r="B29" s="195"/>
      <c r="C29" s="195"/>
      <c r="D29" s="195"/>
      <c r="E29" s="195"/>
      <c r="F29" s="195"/>
      <c r="G29" s="195"/>
      <c r="H29" s="195"/>
    </row>
    <row r="30" spans="1:9" ht="14.45" customHeight="1">
      <c r="A30" s="282" t="s">
        <v>60</v>
      </c>
      <c r="B30" s="282"/>
      <c r="C30" s="282"/>
      <c r="D30" s="282"/>
      <c r="E30" s="282" t="s">
        <v>61</v>
      </c>
      <c r="F30" s="282" t="s">
        <v>62</v>
      </c>
      <c r="G30" s="282" t="s">
        <v>63</v>
      </c>
      <c r="H30" s="283" t="s">
        <v>231</v>
      </c>
    </row>
    <row r="31" spans="1:9" ht="25.5" customHeight="1">
      <c r="A31" s="282"/>
      <c r="B31" s="282"/>
      <c r="C31" s="282"/>
      <c r="D31" s="282"/>
      <c r="E31" s="282"/>
      <c r="F31" s="282"/>
      <c r="G31" s="282"/>
      <c r="H31" s="284"/>
    </row>
    <row r="32" spans="1:9" ht="14.45" customHeight="1">
      <c r="A32" s="76">
        <v>1</v>
      </c>
      <c r="B32" s="285" t="s">
        <v>178</v>
      </c>
      <c r="C32" s="205" t="s">
        <v>179</v>
      </c>
      <c r="D32" s="206"/>
      <c r="E32" s="134" t="s">
        <v>83</v>
      </c>
      <c r="F32" s="134" t="s">
        <v>69</v>
      </c>
      <c r="G32" s="62"/>
      <c r="H32" s="31"/>
    </row>
    <row r="33" spans="1:8" ht="14.45" customHeight="1">
      <c r="A33" s="76">
        <v>2</v>
      </c>
      <c r="B33" s="285" t="s">
        <v>72</v>
      </c>
      <c r="C33" s="205" t="s">
        <v>73</v>
      </c>
      <c r="D33" s="206"/>
      <c r="E33" s="134"/>
      <c r="F33" s="134" t="s">
        <v>74</v>
      </c>
      <c r="G33" s="31"/>
      <c r="H33" s="31"/>
    </row>
    <row r="34" spans="1:8">
      <c r="A34" s="76">
        <v>3</v>
      </c>
      <c r="B34" s="285" t="s">
        <v>232</v>
      </c>
      <c r="C34" s="205" t="s">
        <v>233</v>
      </c>
      <c r="D34" s="206"/>
      <c r="E34" s="134"/>
      <c r="F34" s="134" t="s">
        <v>69</v>
      </c>
      <c r="G34" s="62"/>
      <c r="H34" s="31"/>
    </row>
    <row r="35" spans="1:8" ht="14.45" customHeight="1">
      <c r="A35" s="76">
        <v>4</v>
      </c>
      <c r="B35" s="285" t="s">
        <v>77</v>
      </c>
      <c r="C35" s="205" t="s">
        <v>78</v>
      </c>
      <c r="D35" s="206"/>
      <c r="E35" s="134"/>
      <c r="F35" s="134" t="s">
        <v>69</v>
      </c>
      <c r="G35" s="62"/>
      <c r="H35" s="31"/>
    </row>
    <row r="36" spans="1:8" ht="14.45" customHeight="1">
      <c r="A36" s="76">
        <v>5</v>
      </c>
      <c r="B36" s="285" t="s">
        <v>75</v>
      </c>
      <c r="C36" s="205" t="s">
        <v>76</v>
      </c>
      <c r="D36" s="206"/>
      <c r="E36" s="134"/>
      <c r="F36" s="134" t="s">
        <v>74</v>
      </c>
      <c r="G36" s="31"/>
      <c r="H36" s="31"/>
    </row>
    <row r="37" spans="1:8" ht="14.45" customHeight="1">
      <c r="A37" s="76">
        <v>6</v>
      </c>
      <c r="B37" s="285" t="s">
        <v>79</v>
      </c>
      <c r="C37" s="205" t="s">
        <v>80</v>
      </c>
      <c r="D37" s="206"/>
      <c r="E37" s="134"/>
      <c r="F37" s="134"/>
      <c r="G37" s="62"/>
      <c r="H37" s="31"/>
    </row>
    <row r="38" spans="1:8">
      <c r="A38" s="76">
        <v>7</v>
      </c>
      <c r="B38" s="285" t="s">
        <v>81</v>
      </c>
      <c r="C38" s="205" t="s">
        <v>82</v>
      </c>
      <c r="D38" s="206"/>
      <c r="E38" s="134" t="s">
        <v>83</v>
      </c>
      <c r="F38" s="134" t="s">
        <v>74</v>
      </c>
      <c r="G38" s="62"/>
      <c r="H38" s="31"/>
    </row>
    <row r="39" spans="1:8">
      <c r="A39" s="76">
        <v>8</v>
      </c>
      <c r="B39" s="285" t="s">
        <v>136</v>
      </c>
      <c r="C39" s="205" t="s">
        <v>137</v>
      </c>
      <c r="D39" s="206"/>
      <c r="E39" s="134"/>
      <c r="F39" s="134" t="s">
        <v>69</v>
      </c>
      <c r="G39" s="62"/>
      <c r="H39" s="31"/>
    </row>
    <row r="40" spans="1:8">
      <c r="A40" s="76">
        <v>9</v>
      </c>
      <c r="B40" s="285" t="s">
        <v>234</v>
      </c>
      <c r="C40" s="205" t="s">
        <v>235</v>
      </c>
      <c r="D40" s="206"/>
      <c r="E40" s="134"/>
      <c r="F40" s="134"/>
      <c r="G40" s="62"/>
      <c r="H40" s="31"/>
    </row>
    <row r="41" spans="1:8">
      <c r="A41" s="76">
        <v>10</v>
      </c>
      <c r="B41" s="285" t="s">
        <v>144</v>
      </c>
      <c r="C41" s="205" t="s">
        <v>145</v>
      </c>
      <c r="D41" s="206"/>
      <c r="E41" s="134"/>
      <c r="F41" s="134" t="s">
        <v>69</v>
      </c>
      <c r="G41" s="31"/>
      <c r="H41" s="31"/>
    </row>
    <row r="42" spans="1:8">
      <c r="A42" s="76">
        <v>11</v>
      </c>
      <c r="B42" s="285" t="s">
        <v>138</v>
      </c>
      <c r="C42" s="205" t="s">
        <v>139</v>
      </c>
      <c r="D42" s="206"/>
      <c r="E42" s="134" t="s">
        <v>88</v>
      </c>
      <c r="F42" s="134"/>
      <c r="G42" s="62"/>
      <c r="H42" s="31"/>
    </row>
    <row r="43" spans="1:8" ht="14.45" customHeight="1">
      <c r="A43" s="76">
        <v>12</v>
      </c>
      <c r="B43" s="285" t="s">
        <v>140</v>
      </c>
      <c r="C43" s="205" t="s">
        <v>141</v>
      </c>
      <c r="D43" s="206"/>
      <c r="E43" s="134"/>
      <c r="F43" s="134"/>
      <c r="G43" s="62"/>
      <c r="H43" s="31"/>
    </row>
    <row r="44" spans="1:8">
      <c r="A44" s="76">
        <v>13</v>
      </c>
      <c r="B44" s="285" t="s">
        <v>146</v>
      </c>
      <c r="C44" s="205" t="s">
        <v>147</v>
      </c>
      <c r="D44" s="206"/>
      <c r="E44" s="134"/>
      <c r="F44" s="134"/>
      <c r="G44" s="62"/>
      <c r="H44" s="31"/>
    </row>
    <row r="45" spans="1:8" ht="14.45" customHeight="1">
      <c r="A45" s="76">
        <v>14</v>
      </c>
      <c r="B45" s="285" t="s">
        <v>142</v>
      </c>
      <c r="C45" s="205" t="s">
        <v>143</v>
      </c>
      <c r="D45" s="206"/>
      <c r="E45" s="134"/>
      <c r="F45" s="134"/>
      <c r="G45" s="62"/>
      <c r="H45" s="31"/>
    </row>
    <row r="46" spans="1:8" ht="14.45" customHeight="1">
      <c r="A46" s="76">
        <v>15</v>
      </c>
      <c r="B46" s="285" t="s">
        <v>176</v>
      </c>
      <c r="C46" s="205" t="s">
        <v>177</v>
      </c>
      <c r="D46" s="206"/>
      <c r="E46" s="134" t="s">
        <v>83</v>
      </c>
      <c r="F46" s="134"/>
      <c r="G46" s="62"/>
      <c r="H46" s="31"/>
    </row>
    <row r="47" spans="1:8">
      <c r="A47" s="76">
        <v>16</v>
      </c>
      <c r="B47" s="285" t="s">
        <v>66</v>
      </c>
      <c r="C47" s="205" t="s">
        <v>67</v>
      </c>
      <c r="D47" s="206"/>
      <c r="E47" s="134" t="s">
        <v>68</v>
      </c>
      <c r="F47" s="134" t="s">
        <v>69</v>
      </c>
      <c r="G47" s="62"/>
      <c r="H47" s="31"/>
    </row>
    <row r="48" spans="1:8">
      <c r="A48" s="76">
        <v>17</v>
      </c>
      <c r="B48" s="285" t="s">
        <v>70</v>
      </c>
      <c r="C48" s="205" t="s">
        <v>71</v>
      </c>
      <c r="D48" s="206"/>
      <c r="E48" s="134" t="s">
        <v>68</v>
      </c>
      <c r="F48" s="134" t="s">
        <v>69</v>
      </c>
      <c r="G48" s="62"/>
      <c r="H48" s="31"/>
    </row>
    <row r="49" spans="1:8" ht="15" customHeight="1">
      <c r="A49" s="76">
        <v>18</v>
      </c>
      <c r="B49" s="285" t="s">
        <v>236</v>
      </c>
      <c r="C49" s="205" t="s">
        <v>237</v>
      </c>
      <c r="D49" s="206"/>
      <c r="E49" s="134" t="s">
        <v>83</v>
      </c>
      <c r="F49" s="134"/>
      <c r="G49" s="62"/>
      <c r="H49" s="31"/>
    </row>
    <row r="50" spans="1:8" ht="15" customHeight="1">
      <c r="A50" s="76">
        <v>19</v>
      </c>
      <c r="B50" s="285" t="s">
        <v>238</v>
      </c>
      <c r="C50" s="205" t="s">
        <v>239</v>
      </c>
      <c r="D50" s="206"/>
      <c r="E50" s="134"/>
      <c r="F50" s="134"/>
      <c r="G50" s="62"/>
      <c r="H50" s="31"/>
    </row>
    <row r="51" spans="1:8">
      <c r="A51" s="76">
        <v>20</v>
      </c>
      <c r="B51" s="285" t="s">
        <v>102</v>
      </c>
      <c r="C51" s="205" t="s">
        <v>103</v>
      </c>
      <c r="D51" s="206"/>
      <c r="E51" s="134"/>
      <c r="F51" s="134"/>
      <c r="G51" s="62"/>
      <c r="H51" s="31"/>
    </row>
    <row r="52" spans="1:8" ht="14.45" customHeight="1">
      <c r="A52" s="76">
        <v>21</v>
      </c>
      <c r="B52" s="285" t="s">
        <v>126</v>
      </c>
      <c r="C52" s="205" t="s">
        <v>127</v>
      </c>
      <c r="D52" s="206"/>
      <c r="E52" s="134" t="s">
        <v>83</v>
      </c>
      <c r="F52" s="134" t="s">
        <v>74</v>
      </c>
      <c r="G52" s="62"/>
      <c r="H52" s="31"/>
    </row>
    <row r="53" spans="1:8" ht="15" customHeight="1">
      <c r="A53" s="76">
        <v>22</v>
      </c>
      <c r="B53" s="285" t="s">
        <v>118</v>
      </c>
      <c r="C53" s="205" t="s">
        <v>119</v>
      </c>
      <c r="D53" s="206"/>
      <c r="E53" s="134" t="s">
        <v>88</v>
      </c>
      <c r="F53" s="134" t="s">
        <v>69</v>
      </c>
      <c r="G53" s="62"/>
      <c r="H53" s="31"/>
    </row>
    <row r="54" spans="1:8" ht="15" customHeight="1">
      <c r="A54" s="76">
        <v>23</v>
      </c>
      <c r="B54" s="285" t="s">
        <v>120</v>
      </c>
      <c r="C54" s="205" t="s">
        <v>121</v>
      </c>
      <c r="D54" s="206"/>
      <c r="E54" s="134" t="s">
        <v>88</v>
      </c>
      <c r="F54" s="134" t="s">
        <v>69</v>
      </c>
      <c r="G54" s="62"/>
      <c r="H54" s="31"/>
    </row>
    <row r="55" spans="1:8">
      <c r="A55" s="76">
        <v>24</v>
      </c>
      <c r="B55" s="285" t="s">
        <v>240</v>
      </c>
      <c r="C55" s="205" t="s">
        <v>241</v>
      </c>
      <c r="D55" s="206"/>
      <c r="E55" s="134" t="s">
        <v>88</v>
      </c>
      <c r="F55" s="134"/>
      <c r="G55" s="62"/>
      <c r="H55" s="31"/>
    </row>
    <row r="56" spans="1:8" ht="14.45" customHeight="1">
      <c r="A56" s="76">
        <v>25</v>
      </c>
      <c r="B56" s="285" t="s">
        <v>242</v>
      </c>
      <c r="C56" s="205" t="s">
        <v>243</v>
      </c>
      <c r="D56" s="206"/>
      <c r="E56" s="134" t="s">
        <v>88</v>
      </c>
      <c r="F56" s="134"/>
      <c r="G56" s="62"/>
      <c r="H56" s="31"/>
    </row>
    <row r="57" spans="1:8">
      <c r="A57" s="76">
        <v>26</v>
      </c>
      <c r="B57" s="285" t="s">
        <v>190</v>
      </c>
      <c r="C57" s="205" t="s">
        <v>191</v>
      </c>
      <c r="D57" s="206"/>
      <c r="E57" s="134" t="s">
        <v>68</v>
      </c>
      <c r="F57" s="134"/>
      <c r="G57" s="62"/>
      <c r="H57" s="31"/>
    </row>
    <row r="58" spans="1:8">
      <c r="A58" s="76">
        <v>27</v>
      </c>
      <c r="B58" s="285" t="s">
        <v>244</v>
      </c>
      <c r="C58" s="205" t="s">
        <v>245</v>
      </c>
      <c r="D58" s="206"/>
      <c r="E58" s="134" t="s">
        <v>88</v>
      </c>
      <c r="F58" s="134" t="s">
        <v>69</v>
      </c>
      <c r="G58" s="62"/>
      <c r="H58" s="31"/>
    </row>
    <row r="59" spans="1:8" ht="14.45" customHeight="1">
      <c r="A59" s="76">
        <v>28</v>
      </c>
      <c r="B59" s="285" t="s">
        <v>132</v>
      </c>
      <c r="C59" s="205" t="s">
        <v>133</v>
      </c>
      <c r="D59" s="206"/>
      <c r="E59" s="134"/>
      <c r="F59" s="134" t="s">
        <v>74</v>
      </c>
      <c r="G59" s="62"/>
      <c r="H59" s="31"/>
    </row>
    <row r="60" spans="1:8">
      <c r="A60" s="76">
        <v>29</v>
      </c>
      <c r="B60" s="285" t="s">
        <v>122</v>
      </c>
      <c r="C60" s="205" t="s">
        <v>123</v>
      </c>
      <c r="D60" s="206"/>
      <c r="E60" s="134"/>
      <c r="F60" s="134" t="s">
        <v>74</v>
      </c>
      <c r="G60" s="62"/>
      <c r="H60" s="31"/>
    </row>
    <row r="61" spans="1:8" ht="15" customHeight="1">
      <c r="A61" s="76">
        <v>30</v>
      </c>
      <c r="B61" s="285" t="s">
        <v>124</v>
      </c>
      <c r="C61" s="205" t="s">
        <v>125</v>
      </c>
      <c r="D61" s="206"/>
      <c r="E61" s="134"/>
      <c r="F61" s="134" t="s">
        <v>74</v>
      </c>
      <c r="G61" s="62"/>
      <c r="H61" s="31"/>
    </row>
    <row r="62" spans="1:8" ht="14.45" customHeight="1">
      <c r="A62" s="76">
        <v>31</v>
      </c>
      <c r="B62" s="285" t="s">
        <v>246</v>
      </c>
      <c r="C62" s="205" t="s">
        <v>247</v>
      </c>
      <c r="D62" s="206"/>
      <c r="E62" s="134"/>
      <c r="F62" s="134" t="s">
        <v>74</v>
      </c>
      <c r="G62" s="62"/>
      <c r="H62" s="31"/>
    </row>
    <row r="63" spans="1:8">
      <c r="A63" s="76">
        <v>32</v>
      </c>
      <c r="B63" s="285" t="s">
        <v>248</v>
      </c>
      <c r="C63" s="205" t="s">
        <v>249</v>
      </c>
      <c r="D63" s="206"/>
      <c r="E63" s="134" t="s">
        <v>88</v>
      </c>
      <c r="F63" s="134"/>
      <c r="G63" s="62"/>
      <c r="H63" s="31"/>
    </row>
    <row r="64" spans="1:8" ht="14.45" customHeight="1">
      <c r="A64" s="76">
        <v>33</v>
      </c>
      <c r="B64" s="285" t="s">
        <v>250</v>
      </c>
      <c r="C64" s="205" t="s">
        <v>117</v>
      </c>
      <c r="D64" s="206"/>
      <c r="E64" s="134" t="s">
        <v>83</v>
      </c>
      <c r="F64" s="134" t="s">
        <v>91</v>
      </c>
      <c r="G64" s="62"/>
      <c r="H64" s="31"/>
    </row>
    <row r="65" spans="1:8" ht="15" customHeight="1">
      <c r="A65" s="76">
        <v>34</v>
      </c>
      <c r="B65" s="285" t="s">
        <v>251</v>
      </c>
      <c r="C65" s="205" t="s">
        <v>252</v>
      </c>
      <c r="D65" s="206"/>
      <c r="E65" s="134" t="s">
        <v>68</v>
      </c>
      <c r="F65" s="134" t="s">
        <v>74</v>
      </c>
      <c r="G65" s="62"/>
      <c r="H65" s="31"/>
    </row>
    <row r="66" spans="1:8">
      <c r="A66" s="76">
        <v>35</v>
      </c>
      <c r="B66" s="285" t="s">
        <v>156</v>
      </c>
      <c r="C66" s="205" t="s">
        <v>157</v>
      </c>
      <c r="D66" s="206"/>
      <c r="E66" s="134" t="s">
        <v>83</v>
      </c>
      <c r="F66" s="134"/>
      <c r="G66" s="62"/>
      <c r="H66" s="31"/>
    </row>
    <row r="67" spans="1:8">
      <c r="A67" s="76">
        <v>36</v>
      </c>
      <c r="B67" s="285" t="s">
        <v>160</v>
      </c>
      <c r="C67" s="205" t="s">
        <v>161</v>
      </c>
      <c r="D67" s="206"/>
      <c r="E67" s="134" t="s">
        <v>83</v>
      </c>
      <c r="F67" s="134" t="s">
        <v>91</v>
      </c>
      <c r="G67" s="62"/>
      <c r="H67" s="31"/>
    </row>
    <row r="68" spans="1:8">
      <c r="A68" s="76">
        <v>37</v>
      </c>
      <c r="B68" s="285" t="s">
        <v>182</v>
      </c>
      <c r="C68" s="205" t="s">
        <v>183</v>
      </c>
      <c r="D68" s="206"/>
      <c r="E68" s="134" t="s">
        <v>83</v>
      </c>
      <c r="F68" s="134" t="s">
        <v>91</v>
      </c>
      <c r="G68" s="62"/>
      <c r="H68" s="31"/>
    </row>
    <row r="69" spans="1:8" ht="14.45" customHeight="1">
      <c r="A69" s="76">
        <v>38</v>
      </c>
      <c r="B69" s="285" t="s">
        <v>184</v>
      </c>
      <c r="C69" s="205" t="s">
        <v>185</v>
      </c>
      <c r="D69" s="206"/>
      <c r="E69" s="134" t="s">
        <v>68</v>
      </c>
      <c r="F69" s="134" t="s">
        <v>74</v>
      </c>
      <c r="G69" s="62"/>
      <c r="H69" s="31"/>
    </row>
    <row r="70" spans="1:8" ht="14.45" customHeight="1">
      <c r="A70" s="286" t="s">
        <v>253</v>
      </c>
      <c r="B70" s="287"/>
      <c r="C70" s="287"/>
      <c r="D70" s="287"/>
      <c r="E70" s="287"/>
      <c r="F70" s="288"/>
      <c r="G70" s="256"/>
      <c r="H70" s="257"/>
    </row>
    <row r="71" spans="1:8">
      <c r="A71" s="76">
        <v>39</v>
      </c>
      <c r="B71" s="289" t="s">
        <v>199</v>
      </c>
      <c r="C71" s="203" t="s">
        <v>200</v>
      </c>
      <c r="D71" s="203"/>
      <c r="E71" s="113" t="s">
        <v>88</v>
      </c>
      <c r="F71" s="113" t="s">
        <v>91</v>
      </c>
      <c r="G71" s="62"/>
      <c r="H71" s="31"/>
    </row>
    <row r="72" spans="1:8">
      <c r="A72" s="76">
        <v>40</v>
      </c>
      <c r="B72" s="289" t="s">
        <v>201</v>
      </c>
      <c r="C72" s="203" t="s">
        <v>202</v>
      </c>
      <c r="D72" s="203"/>
      <c r="E72" s="113" t="s">
        <v>83</v>
      </c>
      <c r="F72" s="113" t="s">
        <v>69</v>
      </c>
      <c r="G72" s="62"/>
      <c r="H72" s="31"/>
    </row>
    <row r="73" spans="1:8">
      <c r="A73" s="76">
        <v>41</v>
      </c>
      <c r="B73" s="289" t="s">
        <v>203</v>
      </c>
      <c r="C73" s="203" t="s">
        <v>204</v>
      </c>
      <c r="D73" s="203"/>
      <c r="E73" s="113" t="s">
        <v>83</v>
      </c>
      <c r="F73" s="113" t="s">
        <v>91</v>
      </c>
      <c r="G73" s="62"/>
      <c r="H73" s="31"/>
    </row>
    <row r="74" spans="1:8">
      <c r="A74" s="76">
        <v>42</v>
      </c>
      <c r="B74" s="289" t="s">
        <v>205</v>
      </c>
      <c r="C74" s="203" t="s">
        <v>206</v>
      </c>
      <c r="D74" s="203"/>
      <c r="E74" s="113" t="s">
        <v>88</v>
      </c>
      <c r="F74" s="113"/>
      <c r="G74" s="62"/>
      <c r="H74" s="31"/>
    </row>
    <row r="75" spans="1:8">
      <c r="A75" s="76">
        <v>43</v>
      </c>
      <c r="B75" s="289" t="s">
        <v>207</v>
      </c>
      <c r="C75" s="203" t="s">
        <v>208</v>
      </c>
      <c r="D75" s="203"/>
      <c r="E75" s="113"/>
      <c r="F75" s="113" t="s">
        <v>74</v>
      </c>
      <c r="G75" s="62"/>
      <c r="H75" s="31"/>
    </row>
    <row r="76" spans="1:8">
      <c r="A76" s="76">
        <v>44</v>
      </c>
      <c r="B76" s="289" t="s">
        <v>209</v>
      </c>
      <c r="C76" s="204" t="s">
        <v>210</v>
      </c>
      <c r="D76" s="204"/>
      <c r="E76" s="114" t="s">
        <v>83</v>
      </c>
      <c r="F76" s="114" t="s">
        <v>74</v>
      </c>
      <c r="G76" s="62"/>
      <c r="H76" s="31"/>
    </row>
    <row r="77" spans="1:8">
      <c r="A77" s="76">
        <v>45</v>
      </c>
      <c r="B77" s="289" t="s">
        <v>211</v>
      </c>
      <c r="C77" s="204" t="s">
        <v>254</v>
      </c>
      <c r="D77" s="204"/>
      <c r="E77" s="114" t="s">
        <v>83</v>
      </c>
      <c r="F77" s="114" t="s">
        <v>74</v>
      </c>
      <c r="G77" s="62"/>
      <c r="H77" s="31"/>
    </row>
    <row r="78" spans="1:8">
      <c r="A78" s="201" t="s">
        <v>213</v>
      </c>
      <c r="B78" s="201"/>
      <c r="C78" s="201"/>
      <c r="D78" s="201"/>
      <c r="E78" s="136"/>
      <c r="F78" s="136"/>
      <c r="G78" s="290">
        <f>SUM(G32:G77)</f>
        <v>0</v>
      </c>
      <c r="H78" s="291"/>
    </row>
    <row r="79" spans="1:8">
      <c r="A79" s="115"/>
      <c r="B79" s="202" t="s">
        <v>214</v>
      </c>
      <c r="C79" s="202"/>
      <c r="D79" s="202"/>
      <c r="E79" s="137"/>
      <c r="F79" s="137"/>
      <c r="G79" s="292"/>
      <c r="H79" s="135">
        <f>SUM(H32:H77)</f>
        <v>0</v>
      </c>
    </row>
    <row r="80" spans="1:8">
      <c r="A80" s="115"/>
      <c r="B80" s="202" t="s">
        <v>215</v>
      </c>
      <c r="C80" s="202"/>
      <c r="D80" s="202"/>
      <c r="E80" s="137"/>
      <c r="F80" s="137"/>
      <c r="G80" s="292"/>
      <c r="H80" s="63" t="str">
        <f>IFERROR(H79/G78,"")</f>
        <v/>
      </c>
    </row>
    <row r="81" spans="1:8">
      <c r="A81" s="115"/>
      <c r="B81" s="202" t="s">
        <v>216</v>
      </c>
      <c r="C81" s="202"/>
      <c r="D81" s="202"/>
      <c r="E81" s="137"/>
      <c r="F81" s="137"/>
      <c r="G81" s="292"/>
      <c r="H81" s="277" t="str">
        <f>IFERROR(SUM(G70:G76)/G77,"")</f>
        <v/>
      </c>
    </row>
    <row r="82" spans="1:8" ht="36" customHeight="1">
      <c r="A82" s="115"/>
      <c r="B82" s="293" t="s">
        <v>255</v>
      </c>
      <c r="C82" s="200"/>
      <c r="D82" s="200"/>
      <c r="E82" s="138"/>
      <c r="F82" s="138"/>
      <c r="G82" s="292"/>
      <c r="H82" s="277" t="str">
        <f>IFERROR((G40+G49+G50+G65)/G78,"")</f>
        <v/>
      </c>
    </row>
    <row r="83" spans="1:8">
      <c r="E83" s="1"/>
      <c r="G83" s="13"/>
    </row>
    <row r="84" spans="1:8">
      <c r="E84" s="1"/>
      <c r="G84" s="13"/>
    </row>
  </sheetData>
  <sheetProtection formatCells="0" formatRows="0" insertRows="0" sort="0" autoFilter="0"/>
  <mergeCells count="79">
    <mergeCell ref="F2:G2"/>
    <mergeCell ref="A23:B23"/>
    <mergeCell ref="F6:G6"/>
    <mergeCell ref="A11:C11"/>
    <mergeCell ref="A12:C12"/>
    <mergeCell ref="A13:C13"/>
    <mergeCell ref="A14:C14"/>
    <mergeCell ref="A15:C15"/>
    <mergeCell ref="A16:C16"/>
    <mergeCell ref="A17:C17"/>
    <mergeCell ref="A18:C18"/>
    <mergeCell ref="A19:C19"/>
    <mergeCell ref="A20:C20"/>
    <mergeCell ref="A21:C21"/>
    <mergeCell ref="A1:B1"/>
    <mergeCell ref="A2:B2"/>
    <mergeCell ref="C1:D1"/>
    <mergeCell ref="C2:D2"/>
    <mergeCell ref="A30:D31"/>
    <mergeCell ref="E30:E31"/>
    <mergeCell ref="F30:F31"/>
    <mergeCell ref="A22:C22"/>
    <mergeCell ref="A24:C24"/>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9:D69"/>
    <mergeCell ref="C71:D71"/>
    <mergeCell ref="C72:D72"/>
    <mergeCell ref="C64:D64"/>
    <mergeCell ref="C65:D65"/>
    <mergeCell ref="C66:D66"/>
    <mergeCell ref="C67:D67"/>
    <mergeCell ref="C68:D68"/>
    <mergeCell ref="B82:D82"/>
    <mergeCell ref="A29:H29"/>
    <mergeCell ref="G30:G31"/>
    <mergeCell ref="H30:H31"/>
    <mergeCell ref="A70:F70"/>
    <mergeCell ref="G70:H70"/>
    <mergeCell ref="G78:H78"/>
    <mergeCell ref="A78:D78"/>
    <mergeCell ref="B79:D79"/>
    <mergeCell ref="B80:D80"/>
    <mergeCell ref="B81:D81"/>
    <mergeCell ref="C73:D73"/>
    <mergeCell ref="C74:D74"/>
    <mergeCell ref="C75:D75"/>
    <mergeCell ref="C76:D76"/>
    <mergeCell ref="C77:D77"/>
  </mergeCells>
  <phoneticPr fontId="33" type="noConversion"/>
  <dataValidations count="2">
    <dataValidation type="list" allowBlank="1" showInputMessage="1" showErrorMessage="1" sqref="H71:H77 H32:H69" xr:uid="{DE454050-9CD8-443A-914D-658CF1CD5EE9}">
      <formula1>"Oui, Non"</formula1>
    </dataValidation>
    <dataValidation type="list" allowBlank="1" showInputMessage="1" showErrorMessage="1" sqref="G12:G23" xr:uid="{00E30098-00BE-42FF-8913-00C800900069}">
      <formula1>$G$8</formula1>
    </dataValidation>
  </dataValidations>
  <pageMargins left="0.25" right="0.25" top="0.75" bottom="0.75" header="0.3" footer="0.3"/>
  <pageSetup paperSize="9" fitToHeight="0" orientation="landscape"/>
  <headerFooter>
    <oddHeader>&amp;L&amp;"-,Gras"&amp;F           &amp;"-,Normal"&amp;A</oddHeader>
  </headerFooter>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'1. Localisation projet'!$B$18:$B$28</xm:f>
          </x14:formula1>
          <xm:sqref>A13:A23</xm:sqref>
        </x14:dataValidation>
        <x14:dataValidation type="list" allowBlank="1" showInputMessage="1" showErrorMessage="1" xr:uid="{00000000-0002-0000-0200-000001000000}">
          <x14:formula1>
            <xm:f>'1. Localisation projet'!$B$13:$B$28</xm:f>
          </x14:formula1>
          <xm:sqref>A12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1:K24"/>
  <sheetViews>
    <sheetView showZeros="0" topLeftCell="A5" workbookViewId="0">
      <selection activeCell="A24" sqref="A24:XFD24"/>
    </sheetView>
  </sheetViews>
  <sheetFormatPr defaultColWidth="11.42578125" defaultRowHeight="14.45"/>
  <cols>
    <col min="1" max="1" width="25.5703125" style="1" customWidth="1"/>
    <col min="2" max="2" width="21.5703125" style="1" customWidth="1"/>
    <col min="3" max="3" width="31.5703125" style="1" customWidth="1"/>
    <col min="4" max="4" width="22.42578125" style="1" customWidth="1"/>
    <col min="5" max="5" width="22.5703125" style="1" customWidth="1"/>
    <col min="6" max="6" width="25.42578125" style="1" customWidth="1"/>
    <col min="7" max="7" width="15.42578125" style="1" customWidth="1"/>
    <col min="8" max="8" width="6.42578125" style="1" customWidth="1"/>
    <col min="9" max="9" width="0" style="1" hidden="1" customWidth="1"/>
    <col min="10" max="12" width="11.42578125" style="1"/>
    <col min="13" max="13" width="22.42578125" style="1" customWidth="1"/>
    <col min="14" max="16384" width="11.42578125" style="1"/>
  </cols>
  <sheetData>
    <row r="1" spans="1:11" ht="63.75" customHeight="1">
      <c r="A1" s="2" t="s">
        <v>256</v>
      </c>
      <c r="B1" s="224">
        <f>'1. Localisation projet'!B1</f>
        <v>0</v>
      </c>
      <c r="C1" s="224"/>
    </row>
    <row r="2" spans="1:11" ht="45.75" customHeight="1">
      <c r="A2" s="2" t="s">
        <v>1</v>
      </c>
      <c r="B2" s="32"/>
      <c r="C2" s="32">
        <f>'1. Localisation projet'!C2</f>
        <v>0</v>
      </c>
    </row>
    <row r="5" spans="1:11" ht="24" customHeight="1">
      <c r="A5" s="33" t="s">
        <v>257</v>
      </c>
    </row>
    <row r="6" spans="1:11" ht="48.6" customHeight="1">
      <c r="A6" s="220" t="s">
        <v>258</v>
      </c>
      <c r="B6" s="221"/>
      <c r="C6" s="221"/>
      <c r="D6" s="221"/>
      <c r="E6" s="221"/>
      <c r="F6" s="34"/>
    </row>
    <row r="7" spans="1:11" ht="62.25" customHeight="1">
      <c r="A7" s="220"/>
      <c r="B7" s="221"/>
      <c r="C7" s="221"/>
      <c r="D7" s="221"/>
      <c r="E7" s="221"/>
      <c r="F7" s="35"/>
    </row>
    <row r="8" spans="1:11" ht="17.25" customHeight="1">
      <c r="B8" s="36"/>
      <c r="C8" s="37"/>
      <c r="D8" s="37"/>
      <c r="E8" s="37"/>
      <c r="F8" s="35"/>
      <c r="G8" s="38"/>
    </row>
    <row r="9" spans="1:11" s="7" customFormat="1" ht="72" customHeight="1">
      <c r="A9" s="39" t="s">
        <v>259</v>
      </c>
      <c r="B9" s="40" t="s">
        <v>260</v>
      </c>
      <c r="C9" s="39" t="s">
        <v>261</v>
      </c>
      <c r="D9" s="39" t="s">
        <v>262</v>
      </c>
      <c r="E9" s="39" t="s">
        <v>263</v>
      </c>
      <c r="F9" s="8"/>
    </row>
    <row r="10" spans="1:11">
      <c r="A10" s="41" t="s">
        <v>264</v>
      </c>
      <c r="B10" s="9" t="s">
        <v>265</v>
      </c>
      <c r="C10" s="9" t="s">
        <v>266</v>
      </c>
      <c r="D10" s="9" t="s">
        <v>267</v>
      </c>
      <c r="E10" s="42">
        <v>300</v>
      </c>
      <c r="F10" s="222"/>
      <c r="J10" s="43"/>
      <c r="K10" s="44"/>
    </row>
    <row r="11" spans="1:11">
      <c r="A11" s="41" t="s">
        <v>264</v>
      </c>
      <c r="B11" s="9" t="s">
        <v>265</v>
      </c>
      <c r="C11" s="9" t="s">
        <v>268</v>
      </c>
      <c r="D11" s="9" t="s">
        <v>269</v>
      </c>
      <c r="E11" s="42">
        <v>60</v>
      </c>
      <c r="F11" s="223"/>
      <c r="K11" s="44"/>
    </row>
    <row r="12" spans="1:11">
      <c r="A12" s="45"/>
      <c r="B12" s="10"/>
      <c r="C12" s="10"/>
      <c r="D12" s="10"/>
      <c r="E12" s="46"/>
      <c r="F12" s="47"/>
      <c r="K12" s="44"/>
    </row>
    <row r="13" spans="1:11">
      <c r="A13" s="45"/>
      <c r="B13" s="10"/>
      <c r="C13" s="10"/>
      <c r="D13" s="10"/>
      <c r="E13" s="46"/>
      <c r="F13" s="47"/>
      <c r="K13" s="44"/>
    </row>
    <row r="14" spans="1:11">
      <c r="A14" s="45"/>
      <c r="B14" s="10"/>
      <c r="C14" s="10"/>
      <c r="D14" s="10"/>
      <c r="E14" s="46"/>
      <c r="F14" s="47"/>
      <c r="K14" s="44"/>
    </row>
    <row r="15" spans="1:11">
      <c r="A15" s="45"/>
      <c r="B15" s="10"/>
      <c r="C15" s="10"/>
      <c r="D15" s="10"/>
      <c r="E15" s="46"/>
      <c r="F15" s="47"/>
      <c r="K15" s="44"/>
    </row>
    <row r="16" spans="1:11">
      <c r="A16" s="45"/>
      <c r="B16" s="10"/>
      <c r="C16" s="10"/>
      <c r="D16" s="10"/>
      <c r="E16" s="46"/>
      <c r="F16" s="47"/>
      <c r="K16" s="44"/>
    </row>
    <row r="17" spans="1:5">
      <c r="A17" s="45"/>
      <c r="B17" s="10"/>
      <c r="C17" s="10"/>
      <c r="D17" s="10"/>
      <c r="E17" s="46"/>
    </row>
    <row r="18" spans="1:5">
      <c r="A18" s="45"/>
      <c r="B18" s="10"/>
      <c r="C18" s="10"/>
      <c r="D18" s="10"/>
      <c r="E18" s="46"/>
    </row>
    <row r="19" spans="1:5">
      <c r="A19" s="45"/>
      <c r="B19" s="10"/>
      <c r="C19" s="10"/>
      <c r="D19" s="10"/>
      <c r="E19" s="46"/>
    </row>
    <row r="20" spans="1:5">
      <c r="A20" s="45"/>
      <c r="B20" s="10"/>
      <c r="C20" s="10"/>
      <c r="D20" s="10"/>
      <c r="E20" s="46"/>
    </row>
    <row r="21" spans="1:5">
      <c r="A21" s="45"/>
      <c r="B21" s="10"/>
      <c r="C21" s="10"/>
      <c r="D21" s="10"/>
      <c r="E21" s="46"/>
    </row>
    <row r="22" spans="1:5" hidden="1">
      <c r="A22" s="45"/>
      <c r="B22" s="10"/>
      <c r="C22" s="10"/>
      <c r="D22" s="10"/>
      <c r="E22" s="46"/>
    </row>
    <row r="23" spans="1:5">
      <c r="A23" s="20" t="s">
        <v>53</v>
      </c>
      <c r="B23" s="48" t="s">
        <v>264</v>
      </c>
      <c r="C23" s="49"/>
      <c r="D23" s="50"/>
      <c r="E23" s="51">
        <f>SUMIF(A12:A22,"RNA",E12:E22)</f>
        <v>0</v>
      </c>
    </row>
    <row r="24" spans="1:5">
      <c r="A24" s="52" t="s">
        <v>229</v>
      </c>
      <c r="B24" s="53"/>
      <c r="C24" s="29"/>
      <c r="D24" s="29"/>
      <c r="E24" s="54">
        <f>SUM(E12:E22)</f>
        <v>0</v>
      </c>
    </row>
  </sheetData>
  <sheetProtection formatCells="0" formatRows="0" insertRows="0"/>
  <mergeCells count="4">
    <mergeCell ref="A6:E6"/>
    <mergeCell ref="A7:E7"/>
    <mergeCell ref="F10:F11"/>
    <mergeCell ref="B1:C1"/>
  </mergeCells>
  <dataValidations count="3">
    <dataValidation allowBlank="1" showInputMessage="1" showErrorMessage="1" sqref="C12:C15 C17:C21 C10" xr:uid="{00000000-0002-0000-0300-000000000000}"/>
    <dataValidation type="list" allowBlank="1" showInputMessage="1" showErrorMessage="1" sqref="B24" xr:uid="{00A00041-008C-44D2-942E-0008003300FE}">
      <formula1>"Mares,RNA,matériel entretien,matériel valorisation"</formula1>
    </dataValidation>
    <dataValidation type="list" allowBlank="1" showInputMessage="1" showErrorMessage="1" sqref="A10:A22" xr:uid="{00C200FE-0012-452D-918F-000300AF0037}">
      <formula1>"Mares,RNA"</formula1>
    </dataValidation>
  </dataValidations>
  <pageMargins left="0.23622047244094491" right="0.23622047244094491" top="0.74803149606299213" bottom="0.74803149606299213" header="0.31496062992125984" footer="0.31496062992125984"/>
  <pageSetup paperSize="9" scale="84" fitToHeight="0" orientation="landscape"/>
  <headerFooter>
    <oddHeader>&amp;L&amp;"-,Gras"&amp;F         &amp;"-,Normal"&amp;A&amp;R&amp;D</oddHeader>
  </headerFooter>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'1. Localisation projet'!$B$18:$B$28</xm:f>
          </x14:formula1>
          <xm:sqref>B12:B22</xm:sqref>
        </x14:dataValidation>
        <x14:dataValidation type="list" allowBlank="1" showInputMessage="1" showErrorMessage="1" xr:uid="{00000000-0002-0000-0300-000002000000}">
          <x14:formula1>
            <xm:f>'1. Localisation projet'!$B$13:$B$28</xm:f>
          </x14:formula1>
          <xm:sqref>B10:B11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2"/>
  <sheetViews>
    <sheetView showZeros="0" zoomScaleNormal="100" workbookViewId="0">
      <selection activeCell="G15" sqref="G15"/>
    </sheetView>
  </sheetViews>
  <sheetFormatPr defaultColWidth="11.42578125" defaultRowHeight="14.45"/>
  <cols>
    <col min="1" max="1" width="18.5703125" style="1" customWidth="1"/>
    <col min="2" max="2" width="12.42578125" style="55" customWidth="1"/>
    <col min="3" max="3" width="8.5703125" style="55" customWidth="1"/>
    <col min="4" max="4" width="13.42578125" style="1" customWidth="1"/>
    <col min="5" max="5" width="15.42578125" style="1" customWidth="1"/>
    <col min="6" max="6" width="17.5703125" style="1" customWidth="1"/>
    <col min="7" max="7" width="19" style="1" customWidth="1"/>
    <col min="8" max="8" width="17.42578125" style="1" customWidth="1"/>
    <col min="9" max="9" width="3.42578125" style="1" customWidth="1"/>
    <col min="10" max="10" width="39.85546875" style="1" customWidth="1"/>
    <col min="11" max="11" width="2" style="1" customWidth="1"/>
    <col min="12" max="12" width="47.140625" style="1" bestFit="1" customWidth="1"/>
    <col min="13" max="13" width="20.5703125" style="1" customWidth="1"/>
    <col min="14" max="16384" width="11.42578125" style="1"/>
  </cols>
  <sheetData>
    <row r="1" spans="1:12" ht="47.1" customHeight="1" thickBot="1">
      <c r="A1" s="166" t="s">
        <v>0</v>
      </c>
      <c r="B1" s="166"/>
      <c r="C1" s="225">
        <f>'1. Localisation projet'!C1</f>
        <v>0</v>
      </c>
      <c r="D1" s="226"/>
      <c r="E1" s="226"/>
      <c r="F1" s="227"/>
      <c r="G1"/>
      <c r="H1" s="14"/>
      <c r="I1"/>
      <c r="J1"/>
    </row>
    <row r="2" spans="1:12" ht="47.1" customHeight="1" thickBot="1">
      <c r="A2" s="166" t="s">
        <v>1</v>
      </c>
      <c r="B2" s="166"/>
      <c r="C2" s="228">
        <f>'1. Localisation projet'!C2</f>
        <v>0</v>
      </c>
      <c r="D2" s="229"/>
      <c r="E2" s="229"/>
      <c r="F2" s="230"/>
      <c r="G2" s="65"/>
      <c r="H2" s="175" t="s">
        <v>2</v>
      </c>
      <c r="I2" s="175"/>
      <c r="J2" s="175"/>
    </row>
    <row r="3" spans="1:12" ht="15.6" customHeight="1">
      <c r="A3" s="73"/>
      <c r="B3" s="73"/>
      <c r="C3" s="35"/>
      <c r="D3" s="35"/>
      <c r="E3" s="35"/>
      <c r="G3" s="175"/>
      <c r="H3" s="175"/>
      <c r="I3" s="175"/>
      <c r="J3" s="175"/>
    </row>
    <row r="4" spans="1:12" s="56" customFormat="1" ht="28.5" customHeight="1">
      <c r="A4" s="140" t="s">
        <v>270</v>
      </c>
      <c r="B4" s="141"/>
      <c r="C4" s="141"/>
      <c r="D4" s="142"/>
      <c r="E4" s="142"/>
      <c r="F4" s="142"/>
      <c r="G4" s="142"/>
      <c r="H4" s="142"/>
      <c r="I4" s="142"/>
      <c r="J4" s="142"/>
    </row>
    <row r="5" spans="1:12">
      <c r="A5"/>
      <c r="B5" s="139"/>
      <c r="C5" s="139"/>
      <c r="D5"/>
      <c r="E5"/>
      <c r="F5"/>
      <c r="G5"/>
      <c r="H5"/>
      <c r="I5"/>
      <c r="J5" s="4"/>
    </row>
    <row r="6" spans="1:12" s="57" customFormat="1" ht="43.5">
      <c r="A6" s="143" t="s">
        <v>271</v>
      </c>
      <c r="B6" s="144" t="s">
        <v>272</v>
      </c>
      <c r="C6" s="144" t="s">
        <v>273</v>
      </c>
      <c r="D6" s="144" t="s">
        <v>274</v>
      </c>
      <c r="E6" s="144" t="s">
        <v>275</v>
      </c>
      <c r="F6" s="144" t="s">
        <v>276</v>
      </c>
      <c r="G6" s="144" t="s">
        <v>277</v>
      </c>
      <c r="H6" s="144" t="s">
        <v>278</v>
      </c>
      <c r="I6" s="145"/>
      <c r="J6" s="146" t="s">
        <v>279</v>
      </c>
      <c r="L6" s="58"/>
    </row>
    <row r="7" spans="1:12">
      <c r="A7" s="76" t="s">
        <v>280</v>
      </c>
      <c r="B7" s="153">
        <f>+'2. Projet haies-bosquets'!F29</f>
        <v>0</v>
      </c>
      <c r="C7" s="31" t="s">
        <v>281</v>
      </c>
      <c r="D7" s="154">
        <f>+'2. Projet haies-bosquets'!I29</f>
        <v>0</v>
      </c>
      <c r="E7" s="59"/>
      <c r="F7" s="59"/>
      <c r="G7" s="59"/>
      <c r="H7" s="59"/>
      <c r="J7" s="294" t="s">
        <v>282</v>
      </c>
    </row>
    <row r="8" spans="1:12">
      <c r="A8" s="76" t="s">
        <v>54</v>
      </c>
      <c r="B8" s="153">
        <f>+'2. Projet haies-bosquets'!F30</f>
        <v>0</v>
      </c>
      <c r="C8" s="31" t="s">
        <v>281</v>
      </c>
      <c r="D8" s="154">
        <f>+'2. Projet haies-bosquets'!I30</f>
        <v>0</v>
      </c>
      <c r="E8" s="59"/>
      <c r="F8" s="59"/>
      <c r="G8" s="59"/>
      <c r="H8" s="59"/>
      <c r="J8" s="295"/>
    </row>
    <row r="9" spans="1:12">
      <c r="A9" s="76" t="s">
        <v>30</v>
      </c>
      <c r="B9" s="153">
        <f>+'2. Projet haies-bosquets'!F31</f>
        <v>0</v>
      </c>
      <c r="C9" s="31" t="s">
        <v>281</v>
      </c>
      <c r="D9" s="154">
        <f>+'2. Projet haies-bosquets'!I31</f>
        <v>0</v>
      </c>
      <c r="E9" s="59"/>
      <c r="F9" s="59"/>
      <c r="G9" s="59"/>
      <c r="H9" s="59"/>
      <c r="J9" s="295" t="s">
        <v>283</v>
      </c>
    </row>
    <row r="10" spans="1:12">
      <c r="A10" s="76" t="s">
        <v>26</v>
      </c>
      <c r="B10" s="153">
        <f>+'3. Projet agroforesterie'!E24</f>
        <v>0</v>
      </c>
      <c r="C10" s="31" t="s">
        <v>284</v>
      </c>
      <c r="D10" s="154">
        <f>+'3. Projet agroforesterie'!H24</f>
        <v>0</v>
      </c>
      <c r="E10" s="59"/>
      <c r="F10" s="59"/>
      <c r="G10" s="59"/>
      <c r="H10" s="59"/>
      <c r="J10" s="296"/>
    </row>
    <row r="11" spans="1:12">
      <c r="A11" s="131" t="s">
        <v>229</v>
      </c>
      <c r="B11" s="147"/>
      <c r="C11" s="148"/>
      <c r="D11" s="54">
        <f>SUM(D7:D10)</f>
        <v>0</v>
      </c>
      <c r="E11" s="54">
        <f>SUM(E7:E10)</f>
        <v>0</v>
      </c>
      <c r="F11" s="54">
        <f>SUM(F7:F10)</f>
        <v>0</v>
      </c>
      <c r="G11" s="54">
        <f>SUM(G7:G10)</f>
        <v>0</v>
      </c>
      <c r="H11" s="54">
        <f>SUM(H7:H10)</f>
        <v>0</v>
      </c>
      <c r="I11"/>
      <c r="J11" s="149" t="s">
        <v>285</v>
      </c>
    </row>
    <row r="12" spans="1:12">
      <c r="A12" s="4"/>
      <c r="B12" s="150"/>
      <c r="C12" s="103"/>
      <c r="D12" s="151"/>
      <c r="E12" s="152" t="s">
        <v>286</v>
      </c>
      <c r="F12" s="151"/>
      <c r="G12" s="151"/>
      <c r="H12" s="151"/>
      <c r="I12"/>
      <c r="J12"/>
    </row>
  </sheetData>
  <sheetProtection formatCells="0" formatRows="0" insertRows="0" sort="0" autoFilter="0"/>
  <mergeCells count="8">
    <mergeCell ref="A1:B1"/>
    <mergeCell ref="A2:B2"/>
    <mergeCell ref="J7:J8"/>
    <mergeCell ref="J9:J10"/>
    <mergeCell ref="G3:J3"/>
    <mergeCell ref="C1:F1"/>
    <mergeCell ref="C2:F2"/>
    <mergeCell ref="H2:J2"/>
  </mergeCells>
  <pageMargins left="0.70866141732283472" right="0.70866141732283472" top="0.74803149606299213" bottom="0.74803149606299213" header="0.31496062992125984" footer="0.31496062992125984"/>
  <pageSetup paperSize="9" scale="77" orientation="landscape" r:id="rId1"/>
  <headerFooter>
    <oddHeader>&amp;L&amp;"-,Gras"&amp;F        &amp;"-,Normal"&amp;A</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23BF471ADECF498B8D6E43B7DF3130" ma:contentTypeVersion="20" ma:contentTypeDescription="Crée un document." ma:contentTypeScope="" ma:versionID="d298fdd39431f1a68cf42520fd4ea71c">
  <xsd:schema xmlns:xsd="http://www.w3.org/2001/XMLSchema" xmlns:xs="http://www.w3.org/2001/XMLSchema" xmlns:p="http://schemas.microsoft.com/office/2006/metadata/properties" xmlns:ns2="eb557d36-182a-44af-822d-8ba274f8fc94" xmlns:ns3="cf268028-d596-43ea-9461-7c1c10754ac9" targetNamespace="http://schemas.microsoft.com/office/2006/metadata/properties" ma:root="true" ma:fieldsID="1fbc168101c303cb35f11c5fd462a1e7" ns2:_="" ns3:_="">
    <xsd:import namespace="eb557d36-182a-44af-822d-8ba274f8fc94"/>
    <xsd:import namespace="cf268028-d596-43ea-9461-7c1c10754a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Vuval_x00e9_rie" minOccurs="0"/>
                <xsd:element ref="ns2:vuparjessica"/>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557d36-182a-44af-822d-8ba274f8fc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6c321336-a6bf-418f-9457-b424f02703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Vuval_x00e9_rie" ma:index="26" nillable="true" ma:displayName="Vu par : " ma:format="Dropdown" ma:list="UserInfo" ma:SharePointGroup="0" ma:internalName="Vuval_x00e9_ri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uparjessica" ma:index="27" ma:displayName="vu par jessica " ma:default="0" ma:format="Dropdown" ma:indexed="true" ma:internalName="vuparjessica">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f268028-d596-43ea-9461-7c1c10754ac9"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62cc1330-65f7-4f3e-970e-725628126964}" ma:internalName="TaxCatchAll" ma:showField="CatchAllData" ma:web="cf268028-d596-43ea-9461-7c1c10754a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f268028-d596-43ea-9461-7c1c10754ac9" xsi:nil="true"/>
    <lcf76f155ced4ddcb4097134ff3c332f xmlns="eb557d36-182a-44af-822d-8ba274f8fc94">
      <Terms xmlns="http://schemas.microsoft.com/office/infopath/2007/PartnerControls"/>
    </lcf76f155ced4ddcb4097134ff3c332f>
    <SharedWithUsers xmlns="cf268028-d596-43ea-9461-7c1c10754ac9">
      <UserInfo>
        <DisplayName>YAHYA Mona</DisplayName>
        <AccountId>937</AccountId>
        <AccountType/>
      </UserInfo>
    </SharedWithUsers>
    <Vuval_x00e9_rie xmlns="eb557d36-182a-44af-822d-8ba274f8fc94">
      <UserInfo>
        <DisplayName/>
        <AccountId xsi:nil="true"/>
        <AccountType/>
      </UserInfo>
    </Vuval_x00e9_rie>
    <vuparjessica xmlns="eb557d36-182a-44af-822d-8ba274f8fc94">false</vuparjessica>
  </documentManagement>
</p:properties>
</file>

<file path=customXml/itemProps1.xml><?xml version="1.0" encoding="utf-8"?>
<ds:datastoreItem xmlns:ds="http://schemas.openxmlformats.org/officeDocument/2006/customXml" ds:itemID="{461AB7C6-27BE-4190-9377-BA2E3E1B0BDE}"/>
</file>

<file path=customXml/itemProps2.xml><?xml version="1.0" encoding="utf-8"?>
<ds:datastoreItem xmlns:ds="http://schemas.openxmlformats.org/officeDocument/2006/customXml" ds:itemID="{5B45E029-3DE8-4322-9907-A9ABCD867E54}"/>
</file>

<file path=customXml/itemProps3.xml><?xml version="1.0" encoding="utf-8"?>
<ds:datastoreItem xmlns:ds="http://schemas.openxmlformats.org/officeDocument/2006/customXml" ds:itemID="{1C02B345-B99D-49C6-8261-E2D7BE60998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DUPE Geraldine</dc:creator>
  <cp:keywords/>
  <dc:description/>
  <cp:lastModifiedBy>BAJEUX Gaelle</cp:lastModifiedBy>
  <cp:revision>4</cp:revision>
  <dcterms:created xsi:type="dcterms:W3CDTF">2022-06-08T12:28:33Z</dcterms:created>
  <dcterms:modified xsi:type="dcterms:W3CDTF">2026-05-28T14:15:59Z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0x010100F223BF471ADECF498B8D6E43B7DF3130</vt:lpwstr>
  </property>
  <property fmtid="{D5CDD505-2E9C-101B-9397-08002B2CF9AE}" pid="3" name="MediaServiceImageTags">
    <vt:lpwstr/>
  </property>
</Properties>
</file>